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M:\OAS\DATA\FUNCTION\BUDGETS\2024-2025\Guidelines\"/>
    </mc:Choice>
  </mc:AlternateContent>
  <xr:revisionPtr revIDLastSave="0" documentId="13_ncr:1_{85A797C1-232E-4B53-AC46-C3627928DADD}" xr6:coauthVersionLast="47" xr6:coauthVersionMax="47" xr10:uidLastSave="{00000000-0000-0000-0000-000000000000}"/>
  <bookViews>
    <workbookView xWindow="-108" yWindow="-108" windowWidth="23256" windowHeight="12576" activeTab="2" xr2:uid="{00000000-000D-0000-FFFF-FFFF00000000}"/>
  </bookViews>
  <sheets>
    <sheet name="Budget Approval Form" sheetId="2" r:id="rId1"/>
    <sheet name="3 Year Cap Exp." sheetId="1" r:id="rId2"/>
    <sheet name="Salary Spreadsheet Template" sheetId="13" r:id="rId3"/>
    <sheet name="20-21 Scale" sheetId="10" state="hidden" r:id="rId4"/>
    <sheet name="Pay Dates" sheetId="11" state="hidden" r:id="rId5"/>
    <sheet name="Lists" sheetId="7" state="hidden" r:id="rId6"/>
  </sheets>
  <externalReferences>
    <externalReference r:id="rId7"/>
    <externalReference r:id="rId8"/>
  </externalReferences>
  <definedNames>
    <definedName name="Note_3">#REF!</definedName>
    <definedName name="Note_4">#REF!</definedName>
    <definedName name="Note_4a">#REF!</definedName>
    <definedName name="Note_5">#REF!</definedName>
    <definedName name="Note_7">#REF!</definedName>
    <definedName name="_xlnm.Print_Area" localSheetId="1">'3 Year Cap Exp.'!$A$3:$L$36</definedName>
    <definedName name="_xlnm.Print_Area" localSheetId="0">'Budget Approval Form'!$A$3:$K$44</definedName>
    <definedName name="_xlnm.Print_Area" localSheetId="2">'Salary Spreadsheet Template'!$A$4:$X$5</definedName>
    <definedName name="WageType" localSheetId="2">[1]Lists!$A$6:$A$7</definedName>
    <definedName name="WageType">[2]Lists!$A$6:$A$7</definedName>
    <definedName name="YesNo">Lists!$A$9:$A$10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7" l="1"/>
  <c r="E4" i="7"/>
  <c r="E3" i="7"/>
  <c r="E2" i="7"/>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G3" i="11"/>
  <c r="G4" i="11" s="1"/>
  <c r="A3" i="11"/>
  <c r="H2" i="11"/>
  <c r="A1" i="10"/>
  <c r="V31" i="13"/>
  <c r="U31" i="13"/>
  <c r="S31" i="13"/>
  <c r="P31" i="13"/>
  <c r="O31" i="13"/>
  <c r="V30" i="13"/>
  <c r="U30" i="13"/>
  <c r="S30" i="13"/>
  <c r="P30" i="13"/>
  <c r="Q30" i="13" s="1"/>
  <c r="O30" i="13"/>
  <c r="V29" i="13"/>
  <c r="U29" i="13"/>
  <c r="S29" i="13"/>
  <c r="P29" i="13"/>
  <c r="O29" i="13"/>
  <c r="V28" i="13"/>
  <c r="U28" i="13"/>
  <c r="S28" i="13"/>
  <c r="P28" i="13"/>
  <c r="Q28" i="13" s="1"/>
  <c r="O28" i="13"/>
  <c r="V27" i="13"/>
  <c r="U27" i="13"/>
  <c r="S27" i="13"/>
  <c r="P27" i="13"/>
  <c r="O27" i="13"/>
  <c r="V26" i="13"/>
  <c r="U26" i="13"/>
  <c r="S26" i="13"/>
  <c r="P26" i="13"/>
  <c r="O26" i="13"/>
  <c r="V25" i="13"/>
  <c r="U25" i="13"/>
  <c r="S25" i="13"/>
  <c r="P25" i="13"/>
  <c r="Q25" i="13" s="1"/>
  <c r="T25" i="13" s="1"/>
  <c r="O25" i="13"/>
  <c r="V24" i="13"/>
  <c r="U24" i="13"/>
  <c r="S24" i="13"/>
  <c r="P24" i="13"/>
  <c r="Q24" i="13" s="1"/>
  <c r="O24" i="13"/>
  <c r="V23" i="13"/>
  <c r="U23" i="13"/>
  <c r="S23" i="13"/>
  <c r="P23" i="13"/>
  <c r="O23" i="13"/>
  <c r="V22" i="13"/>
  <c r="U22" i="13"/>
  <c r="S22" i="13"/>
  <c r="P22" i="13"/>
  <c r="Q22" i="13" s="1"/>
  <c r="T22" i="13" s="1"/>
  <c r="O22" i="13"/>
  <c r="V21" i="13"/>
  <c r="U21" i="13"/>
  <c r="S21" i="13"/>
  <c r="P21" i="13"/>
  <c r="O21" i="13"/>
  <c r="Q21" i="13" s="1"/>
  <c r="T21" i="13" s="1"/>
  <c r="V20" i="13"/>
  <c r="U20" i="13"/>
  <c r="S20" i="13"/>
  <c r="P20" i="13"/>
  <c r="O20" i="13"/>
  <c r="V19" i="13"/>
  <c r="U19" i="13"/>
  <c r="S19" i="13"/>
  <c r="P19" i="13"/>
  <c r="O19" i="13"/>
  <c r="V18" i="13"/>
  <c r="U18" i="13"/>
  <c r="S18" i="13"/>
  <c r="P18" i="13"/>
  <c r="O18" i="13"/>
  <c r="Q18" i="13" s="1"/>
  <c r="T18" i="13" s="1"/>
  <c r="V17" i="13"/>
  <c r="U17" i="13"/>
  <c r="S17" i="13"/>
  <c r="P17" i="13"/>
  <c r="O17" i="13"/>
  <c r="V16" i="13"/>
  <c r="U16" i="13"/>
  <c r="S16" i="13"/>
  <c r="P16" i="13"/>
  <c r="Q16" i="13" s="1"/>
  <c r="T16" i="13" s="1"/>
  <c r="O16" i="13"/>
  <c r="V15" i="13"/>
  <c r="U15" i="13"/>
  <c r="S15" i="13"/>
  <c r="P15" i="13"/>
  <c r="O15" i="13"/>
  <c r="V14" i="13"/>
  <c r="U14" i="13"/>
  <c r="S14" i="13"/>
  <c r="P14" i="13"/>
  <c r="O14" i="13"/>
  <c r="V13" i="13"/>
  <c r="U13" i="13"/>
  <c r="S13" i="13"/>
  <c r="P13" i="13"/>
  <c r="O13" i="13"/>
  <c r="V12" i="13"/>
  <c r="U12" i="13"/>
  <c r="S12" i="13"/>
  <c r="P12" i="13"/>
  <c r="O12" i="13"/>
  <c r="V11" i="13"/>
  <c r="U11" i="13"/>
  <c r="S11" i="13"/>
  <c r="P11" i="13"/>
  <c r="O11" i="13"/>
  <c r="V10" i="13"/>
  <c r="U10" i="13"/>
  <c r="S10" i="13"/>
  <c r="P10" i="13"/>
  <c r="Q10" i="13" s="1"/>
  <c r="O10" i="13"/>
  <c r="V9" i="13"/>
  <c r="U9" i="13"/>
  <c r="S9" i="13"/>
  <c r="P9" i="13"/>
  <c r="O9" i="13"/>
  <c r="V8" i="13"/>
  <c r="U8" i="13"/>
  <c r="S8" i="13"/>
  <c r="P8" i="13"/>
  <c r="Q8" i="13" s="1"/>
  <c r="T8" i="13" s="1"/>
  <c r="O8" i="13"/>
  <c r="V7" i="13"/>
  <c r="U7" i="13"/>
  <c r="S7" i="13"/>
  <c r="P7" i="13"/>
  <c r="Q7" i="13" s="1"/>
  <c r="O7" i="13"/>
  <c r="V6" i="13"/>
  <c r="U6" i="13"/>
  <c r="S6" i="13"/>
  <c r="P6" i="13"/>
  <c r="O6" i="13"/>
  <c r="T10" i="13" l="1"/>
  <c r="Q15" i="13"/>
  <c r="T15" i="13" s="1"/>
  <c r="Q14" i="13"/>
  <c r="T28" i="13"/>
  <c r="Q13" i="13"/>
  <c r="T13" i="13" s="1"/>
  <c r="Q11" i="13"/>
  <c r="T11" i="13" s="1"/>
  <c r="T7" i="13"/>
  <c r="Q12" i="13"/>
  <c r="T12" i="13" s="1"/>
  <c r="Q19" i="13"/>
  <c r="T19" i="13" s="1"/>
  <c r="Q6" i="13"/>
  <c r="T6" i="13" s="1"/>
  <c r="Q27" i="13"/>
  <c r="R27" i="13" s="1"/>
  <c r="Q9" i="13"/>
  <c r="T9" i="13" s="1"/>
  <c r="R30" i="13"/>
  <c r="T30" i="13"/>
  <c r="R24" i="13"/>
  <c r="T24" i="13"/>
  <c r="Q26" i="13"/>
  <c r="R26" i="13" s="1"/>
  <c r="Q20" i="13"/>
  <c r="R20" i="13" s="1"/>
  <c r="Q17" i="13"/>
  <c r="T17" i="13" s="1"/>
  <c r="Q23" i="13"/>
  <c r="R23" i="13" s="1"/>
  <c r="Q29" i="13"/>
  <c r="T29" i="13" s="1"/>
  <c r="Q31" i="13"/>
  <c r="R31" i="13" s="1"/>
  <c r="G5" i="11"/>
  <c r="G6" i="11" s="1"/>
  <c r="G7" i="11" s="1"/>
  <c r="G8" i="11" s="1"/>
  <c r="G9" i="11" s="1"/>
  <c r="G10" i="11" s="1"/>
  <c r="G11" i="11" s="1"/>
  <c r="G12" i="11" s="1"/>
  <c r="H4" i="11"/>
  <c r="T14" i="13"/>
  <c r="R14" i="13"/>
  <c r="H3" i="11"/>
  <c r="R8" i="13"/>
  <c r="R16" i="13"/>
  <c r="R7" i="13"/>
  <c r="R10" i="13"/>
  <c r="R13" i="13"/>
  <c r="R22" i="13"/>
  <c r="R28" i="13"/>
  <c r="R25" i="13"/>
  <c r="R15" i="13"/>
  <c r="R18" i="13"/>
  <c r="R21" i="13"/>
  <c r="T23" i="13" l="1"/>
  <c r="R29" i="13"/>
  <c r="T31" i="13"/>
  <c r="R19" i="13"/>
  <c r="T26" i="13"/>
  <c r="R12" i="13"/>
  <c r="T20" i="13"/>
  <c r="R11" i="13"/>
  <c r="R17" i="13"/>
  <c r="T27" i="13"/>
  <c r="R6" i="13"/>
  <c r="R9" i="13"/>
</calcChain>
</file>

<file path=xl/sharedStrings.xml><?xml version="1.0" encoding="utf-8"?>
<sst xmlns="http://schemas.openxmlformats.org/spreadsheetml/2006/main" count="164" uniqueCount="119">
  <si>
    <t>Description of Project</t>
  </si>
  <si>
    <t>Method of Financing Capital Projects</t>
  </si>
  <si>
    <t>* Parishes, schools, or agencies requesting a loan from ADLF should contact the Office of Accounting Services for information on the ADLF loan approval process.</t>
  </si>
  <si>
    <t>ADLF loan requests will not be considered for approval unless a current three year capital budget is on file in the Office of Accounting Services.</t>
  </si>
  <si>
    <t>IMPORTANT NOTE: Be sure to save this document to your computer after opening, or any changes you make will be lost.</t>
  </si>
  <si>
    <t xml:space="preserve">            Projected Three Year Capital Expenditure Budget</t>
  </si>
  <si>
    <t>Parish/School Name: ____________________________________________________</t>
  </si>
  <si>
    <t>Parish/School #: ______________________________________</t>
  </si>
  <si>
    <t>Est. Project Start Date</t>
  </si>
  <si>
    <t>Cash on hand in parish accounts (1)</t>
  </si>
  <si>
    <t>ADLF Deposits (2)</t>
  </si>
  <si>
    <t>ADLF loan supported by pledges* (3)</t>
  </si>
  <si>
    <t>Estimated Total Project Cost (sum of columns 1,2,3)</t>
  </si>
  <si>
    <t>Archdiocese of Indianapolis</t>
  </si>
  <si>
    <t>Budget Approval Form</t>
  </si>
  <si>
    <t>Parish / School #</t>
  </si>
  <si>
    <t>Type # here</t>
  </si>
  <si>
    <t>Parish / School Name</t>
  </si>
  <si>
    <t>Type name here</t>
  </si>
  <si>
    <t>Type surplus as positive, deficit as negative</t>
  </si>
  <si>
    <t>SIGNATURES</t>
  </si>
  <si>
    <t>DATE</t>
  </si>
  <si>
    <t>Preparer of Annual budget</t>
  </si>
  <si>
    <t>Parish Pastor/Administrator/Principal</t>
  </si>
  <si>
    <t>Salary</t>
  </si>
  <si>
    <t>Hourly</t>
  </si>
  <si>
    <t>Lay</t>
  </si>
  <si>
    <t>Full-time</t>
  </si>
  <si>
    <t>Yes</t>
  </si>
  <si>
    <t>No</t>
  </si>
  <si>
    <t>Clerical</t>
  </si>
  <si>
    <t>Religious</t>
  </si>
  <si>
    <t>Part-time</t>
  </si>
  <si>
    <t>Clergy</t>
  </si>
  <si>
    <t>Maintenance/Kitchen</t>
  </si>
  <si>
    <t>Bus Drivers</t>
  </si>
  <si>
    <t>Cemetery Workers</t>
  </si>
  <si>
    <t>N/A</t>
  </si>
  <si>
    <t>Notes</t>
  </si>
  <si>
    <t>BA 0</t>
  </si>
  <si>
    <t>BA 1</t>
  </si>
  <si>
    <t>BA 2</t>
  </si>
  <si>
    <t>BA 3</t>
  </si>
  <si>
    <t>BA 4</t>
  </si>
  <si>
    <t>BA 5</t>
  </si>
  <si>
    <t>BA 6</t>
  </si>
  <si>
    <t>BA 7</t>
  </si>
  <si>
    <t>BA 8</t>
  </si>
  <si>
    <t>BA 9</t>
  </si>
  <si>
    <t>BA 10</t>
  </si>
  <si>
    <t>BA 11</t>
  </si>
  <si>
    <t>BA 12</t>
  </si>
  <si>
    <t>BA 13</t>
  </si>
  <si>
    <t>BA 14</t>
  </si>
  <si>
    <t>BA 15</t>
  </si>
  <si>
    <t>BA 16</t>
  </si>
  <si>
    <t>BA 17</t>
  </si>
  <si>
    <t>BA 18</t>
  </si>
  <si>
    <t>BA 19</t>
  </si>
  <si>
    <t>BA 20+</t>
  </si>
  <si>
    <t>MA 0</t>
  </si>
  <si>
    <t>MA 1</t>
  </si>
  <si>
    <t>MA 2</t>
  </si>
  <si>
    <t>MA 3</t>
  </si>
  <si>
    <t>MA 4</t>
  </si>
  <si>
    <t>MA 5</t>
  </si>
  <si>
    <t>MA 6</t>
  </si>
  <si>
    <t>MA 7</t>
  </si>
  <si>
    <t>MA 8</t>
  </si>
  <si>
    <t>MA 9</t>
  </si>
  <si>
    <t>MA 10</t>
  </si>
  <si>
    <t>MA 11</t>
  </si>
  <si>
    <t>MA 12</t>
  </si>
  <si>
    <t>MA 13</t>
  </si>
  <si>
    <t>MA 14</t>
  </si>
  <si>
    <t>MA 15</t>
  </si>
  <si>
    <t>MA 16</t>
  </si>
  <si>
    <t>MA 17</t>
  </si>
  <si>
    <t>MA 18</t>
  </si>
  <si>
    <t>MA 19</t>
  </si>
  <si>
    <t>MA 20+</t>
  </si>
  <si>
    <t>Pay Dates</t>
  </si>
  <si>
    <t>Contract
Start Date</t>
  </si>
  <si>
    <t>Contract
End Date</t>
  </si>
  <si>
    <t>Health</t>
  </si>
  <si>
    <t>Dental</t>
  </si>
  <si>
    <t>n/a</t>
  </si>
  <si>
    <t>Should add to 100% for each employee</t>
  </si>
  <si>
    <t>Employee Name</t>
  </si>
  <si>
    <t>Is this the EE's home program?</t>
  </si>
  <si>
    <t>Lay / Clergy / Religious</t>
  </si>
  <si>
    <t>Full-time / Part-time</t>
  </si>
  <si>
    <t>Hourly / Salary</t>
  </si>
  <si>
    <t>Current Hourly Rate or Biweekly Salary</t>
  </si>
  <si>
    <t>Lay Health Insurance</t>
  </si>
  <si>
    <t>Lay Dental Insurance</t>
  </si>
  <si>
    <t>% of Year Employed</t>
  </si>
  <si>
    <t>% Wage Increase</t>
  </si>
  <si>
    <t>Biweekly Salary</t>
  </si>
  <si>
    <t>Hourly Rate</t>
  </si>
  <si>
    <t>Health and Dental Insurance</t>
  </si>
  <si>
    <t>FICA Tax (7.65%)</t>
  </si>
  <si>
    <t xml:space="preserve"> </t>
  </si>
  <si>
    <t xml:space="preserve">Please e-mail the completed Budget Approval Form (scanned PDF) and the Annual Budget (Excel preferred) to accountingservices@archindy.org . </t>
  </si>
  <si>
    <t>Commentary:</t>
  </si>
  <si>
    <t>In the Commentary field below, provide a brief narrative about this year's budget. What challenges are you facing? If your budget isn't balanced, how will you cover the shortfall? How long can you sustain the unbalanced budget based on current operating and savings cash? What is your plan for making changes that will allow you to balance your budget next year? Would you like assistance from the Archdiocese with analyzing your budget and operations?</t>
  </si>
  <si>
    <t>Employee ID</t>
  </si>
  <si>
    <t>Salary Allocation %</t>
  </si>
  <si>
    <t>Department</t>
  </si>
  <si>
    <t>2024-25</t>
  </si>
  <si>
    <t>2025-26</t>
  </si>
  <si>
    <t>Fiscal Year 2024-25</t>
  </si>
  <si>
    <t>FY2024-25 Budget Surplus or (Deficit)</t>
  </si>
  <si>
    <t>THANK YOU for submitting your fiscal year 2024-25 Annual Budget. Your budget will be complete when the signed Budget Approval Form and Annual Budget are both received by the Archdiocese Office of Accounting Services.</t>
  </si>
  <si>
    <t>2026-27</t>
  </si>
  <si>
    <t>24-25 Biweekly Budgeted Hours</t>
  </si>
  <si>
    <t>2024-25 Projected Biweekly Salary / Hourly Rates</t>
  </si>
  <si>
    <t>24-25 Budgeted Annual Wages</t>
  </si>
  <si>
    <t>We, the undersigned, hereby certify that we have examined and approved the budget for Fiscal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</si>
</sst>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8"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9"/>
      <name val="Arial"/>
      <family val="2"/>
    </font>
    <font>
      <b/>
      <sz val="14"/>
      <name val="Arial"/>
      <family val="2"/>
    </font>
    <font>
      <b/>
      <sz val="12"/>
      <name val="Arial"/>
      <family val="2"/>
    </font>
    <font>
      <b/>
      <sz val="10"/>
      <name val="Arial"/>
      <family val="2"/>
    </font>
    <font>
      <b/>
      <sz val="9"/>
      <color rgb="FFFF0000"/>
      <name val="Arial"/>
      <family val="2"/>
    </font>
    <font>
      <sz val="9"/>
      <name val="Arial"/>
      <family val="2"/>
    </font>
    <font>
      <b/>
      <sz val="16"/>
      <name val="Arial"/>
      <family val="2"/>
    </font>
    <font>
      <sz val="8"/>
      <name val="Arial"/>
      <family val="2"/>
    </font>
    <font>
      <b/>
      <i/>
      <sz val="14"/>
      <name val="Arial"/>
      <family val="2"/>
    </font>
    <font>
      <b/>
      <sz val="8"/>
      <name val="Arial"/>
      <family val="2"/>
    </font>
    <font>
      <sz val="12"/>
      <name val="Arial"/>
      <family val="2"/>
    </font>
    <font>
      <sz val="14"/>
      <name val="Arial"/>
      <family val="2"/>
    </font>
    <font>
      <sz val="16"/>
      <name val="Arial"/>
      <family val="2"/>
    </font>
    <font>
      <u/>
      <sz val="10"/>
      <color indexed="12"/>
      <name val="Arial"/>
      <family val="2"/>
    </font>
    <font>
      <sz val="8"/>
      <color indexed="8"/>
      <name val="MS Sans Serif"/>
      <family val="2"/>
    </font>
    <font>
      <sz val="10"/>
      <color indexed="8"/>
      <name val="Arial"/>
      <family val="2"/>
    </font>
    <font>
      <sz val="10"/>
      <color theme="1"/>
      <name val="Times New Roman"/>
      <family val="2"/>
    </font>
    <font>
      <b/>
      <sz val="10"/>
      <color theme="1"/>
      <name val="Calibri"/>
      <family val="2"/>
      <scheme val="minor"/>
    </font>
    <font>
      <sz val="10"/>
      <color theme="1"/>
      <name val="Calibri"/>
      <family val="2"/>
      <scheme val="minor"/>
    </font>
    <font>
      <sz val="10"/>
      <color theme="1"/>
      <name val="Arial"/>
      <family val="2"/>
    </font>
    <font>
      <b/>
      <sz val="11"/>
      <color theme="1"/>
      <name val="Arial"/>
      <family val="2"/>
    </font>
    <font>
      <b/>
      <sz val="10"/>
      <color theme="0"/>
      <name val="Arial"/>
      <family val="2"/>
    </font>
    <font>
      <sz val="8"/>
      <color rgb="FF000000"/>
      <name val="Courier New"/>
      <family val="3"/>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00B050"/>
        <bgColor indexed="64"/>
      </patternFill>
    </fill>
    <fill>
      <patternFill patternType="solid">
        <fgColor rgb="FF7030A0"/>
        <bgColor indexed="64"/>
      </patternFill>
    </fill>
    <fill>
      <patternFill patternType="solid">
        <fgColor rgb="FF00B0F0"/>
        <bgColor indexed="64"/>
      </patternFill>
    </fill>
    <fill>
      <patternFill patternType="solid">
        <fgColor theme="4"/>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F0"/>
      </left>
      <right/>
      <top style="thick">
        <color rgb="FF00B0F0"/>
      </top>
      <bottom/>
      <diagonal/>
    </border>
    <border>
      <left/>
      <right style="thick">
        <color rgb="FF00B050"/>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7030A0"/>
      </left>
      <right/>
      <top style="thick">
        <color rgb="FF7030A0"/>
      </top>
      <bottom/>
      <diagonal/>
    </border>
    <border>
      <left/>
      <right style="thick">
        <color rgb="FF00B050"/>
      </right>
      <top style="thick">
        <color rgb="FF7030A0"/>
      </top>
      <bottom/>
      <diagonal/>
    </border>
    <border>
      <left/>
      <right style="thick">
        <color rgb="FF00B0F0"/>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00B050"/>
      </bottom>
      <diagonal/>
    </border>
    <border>
      <left/>
      <right style="thick">
        <color rgb="FF00B050"/>
      </right>
      <top/>
      <bottom style="thick">
        <color rgb="FF00B050"/>
      </bottom>
      <diagonal/>
    </border>
    <border>
      <left style="thick">
        <color rgb="FF00B050"/>
      </left>
      <right/>
      <top/>
      <bottom style="thick">
        <color rgb="FF00B0F0"/>
      </bottom>
      <diagonal/>
    </border>
    <border>
      <left/>
      <right style="thick">
        <color rgb="FF00B050"/>
      </right>
      <top/>
      <bottom style="thick">
        <color rgb="FF00B0F0"/>
      </bottom>
      <diagonal/>
    </border>
    <border>
      <left/>
      <right style="thick">
        <color rgb="FF00B0F0"/>
      </right>
      <top/>
      <bottom style="thick">
        <color rgb="FF00B0F0"/>
      </bottom>
      <diagonal/>
    </border>
    <border>
      <left style="thick">
        <color rgb="FF00B0F0"/>
      </left>
      <right/>
      <top/>
      <bottom style="thick">
        <color rgb="FF7030A0"/>
      </bottom>
      <diagonal/>
    </border>
    <border>
      <left/>
      <right style="thick">
        <color rgb="FF00B050"/>
      </right>
      <top/>
      <bottom style="thick">
        <color rgb="FF7030A0"/>
      </bottom>
      <diagonal/>
    </border>
    <border>
      <left/>
      <right style="thick">
        <color rgb="FF00B0F0"/>
      </right>
      <top/>
      <bottom style="thick">
        <color rgb="FF7030A0"/>
      </bottom>
      <diagonal/>
    </border>
    <border>
      <left/>
      <right style="thick">
        <color rgb="FF7030A0"/>
      </right>
      <top/>
      <bottom style="thick">
        <color rgb="FF7030A0"/>
      </bottom>
      <diagonal/>
    </border>
    <border>
      <left style="thick">
        <color rgb="FF00B0F0"/>
      </left>
      <right/>
      <top style="thick">
        <color rgb="FF7030A0"/>
      </top>
      <bottom/>
      <diagonal/>
    </border>
    <border>
      <left style="thick">
        <color rgb="FF00B0F0"/>
      </left>
      <right/>
      <top/>
      <bottom style="thick">
        <color rgb="FF00B050"/>
      </bottom>
      <diagonal/>
    </border>
    <border>
      <left style="thick">
        <color rgb="FF00B0F0"/>
      </left>
      <right/>
      <top style="thick">
        <color rgb="FF00B050"/>
      </top>
      <bottom/>
      <diagonal/>
    </border>
    <border>
      <left style="thick">
        <color rgb="FF00B0F0"/>
      </left>
      <right/>
      <top/>
      <bottom style="thick">
        <color rgb="FF00B0F0"/>
      </bottom>
      <diagonal/>
    </border>
    <border>
      <left/>
      <right/>
      <top/>
      <bottom style="thick">
        <color rgb="FF00B0F0"/>
      </bottom>
      <diagonal/>
    </border>
    <border>
      <left style="thick">
        <color rgb="FF7030A0"/>
      </left>
      <right/>
      <top/>
      <bottom style="thick">
        <color rgb="FF7030A0"/>
      </bottom>
      <diagonal/>
    </border>
    <border>
      <left/>
      <right/>
      <top/>
      <bottom style="thick">
        <color rgb="FF7030A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9">
    <xf numFmtId="0" fontId="0" fillId="0" borderId="0"/>
    <xf numFmtId="44" fontId="3"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9" fontId="3"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21" fillId="0" borderId="0"/>
    <xf numFmtId="43" fontId="21" fillId="0" borderId="0" applyFont="0" applyFill="0" applyBorder="0" applyAlignment="0" applyProtection="0"/>
    <xf numFmtId="44" fontId="21"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53">
    <xf numFmtId="0" fontId="0" fillId="0" borderId="0" xfId="0"/>
    <xf numFmtId="0" fontId="4" fillId="0" borderId="0" xfId="0" applyFont="1"/>
    <xf numFmtId="0" fontId="4" fillId="0" borderId="0" xfId="0" applyFont="1" applyAlignment="1">
      <alignment horizontal="center"/>
    </xf>
    <xf numFmtId="0" fontId="5" fillId="0" borderId="0" xfId="0" applyFont="1" applyAlignment="1">
      <alignment horizontal="right"/>
    </xf>
    <xf numFmtId="0" fontId="4" fillId="0" borderId="0" xfId="0" applyFont="1" applyAlignment="1">
      <alignment horizontal="right"/>
    </xf>
    <xf numFmtId="0" fontId="7" fillId="0" borderId="0" xfId="0" applyFont="1" applyAlignment="1">
      <alignment horizontal="left"/>
    </xf>
    <xf numFmtId="0" fontId="8" fillId="0" borderId="0" xfId="0" applyFont="1" applyAlignment="1">
      <alignment horizontal="center"/>
    </xf>
    <xf numFmtId="0" fontId="8" fillId="0" borderId="0" xfId="0" applyFont="1"/>
    <xf numFmtId="0" fontId="6" fillId="0" borderId="0" xfId="0" applyFont="1"/>
    <xf numFmtId="0" fontId="4" fillId="0" borderId="1" xfId="0" applyFont="1" applyBorder="1"/>
    <xf numFmtId="44" fontId="4" fillId="0" borderId="1" xfId="1" applyFont="1" applyBorder="1"/>
    <xf numFmtId="0" fontId="4" fillId="0" borderId="2" xfId="0" applyFont="1" applyBorder="1"/>
    <xf numFmtId="0" fontId="6" fillId="0" borderId="0" xfId="0" applyFont="1" applyAlignment="1">
      <alignment horizontal="left"/>
    </xf>
    <xf numFmtId="0" fontId="9" fillId="0" borderId="0" xfId="0" applyFont="1"/>
    <xf numFmtId="0" fontId="7" fillId="0" borderId="0" xfId="0" applyFont="1"/>
    <xf numFmtId="0" fontId="6" fillId="0" borderId="0" xfId="0" applyFont="1" applyAlignment="1">
      <alignment horizontal="center"/>
    </xf>
    <xf numFmtId="0" fontId="4" fillId="0" borderId="0" xfId="0" applyFont="1" applyAlignment="1">
      <alignment wrapText="1"/>
    </xf>
    <xf numFmtId="0" fontId="8" fillId="0" borderId="1" xfId="0" applyFont="1" applyBorder="1" applyAlignment="1">
      <alignment horizontal="center" wrapText="1"/>
    </xf>
    <xf numFmtId="0" fontId="8" fillId="0" borderId="0" xfId="0" applyFont="1" applyAlignment="1">
      <alignment horizontal="center" wrapText="1"/>
    </xf>
    <xf numFmtId="0" fontId="10" fillId="0" borderId="0" xfId="0" applyFont="1"/>
    <xf numFmtId="14" fontId="11" fillId="0" borderId="0" xfId="0" applyNumberFormat="1" applyFont="1" applyAlignment="1">
      <alignment horizontal="center"/>
    </xf>
    <xf numFmtId="0" fontId="11" fillId="0" borderId="0" xfId="0" applyFont="1" applyAlignment="1">
      <alignment horizontal="center"/>
    </xf>
    <xf numFmtId="0" fontId="12" fillId="0" borderId="0" xfId="0" applyFont="1"/>
    <xf numFmtId="0" fontId="6" fillId="0" borderId="1" xfId="0" applyFont="1" applyBorder="1" applyAlignment="1">
      <alignment horizontal="left"/>
    </xf>
    <xf numFmtId="0" fontId="12" fillId="0" borderId="1" xfId="0" applyFont="1" applyBorder="1"/>
    <xf numFmtId="0" fontId="14" fillId="0" borderId="0" xfId="0" applyFont="1" applyAlignment="1">
      <alignment horizontal="center"/>
    </xf>
    <xf numFmtId="0" fontId="14" fillId="0" borderId="1" xfId="0" applyFont="1" applyBorder="1" applyAlignment="1">
      <alignment horizontal="center"/>
    </xf>
    <xf numFmtId="0" fontId="15" fillId="0" borderId="0" xfId="0" applyFont="1"/>
    <xf numFmtId="0" fontId="16" fillId="0" borderId="0" xfId="0" applyFont="1"/>
    <xf numFmtId="0" fontId="10" fillId="0" borderId="1" xfId="0" applyFont="1" applyBorder="1"/>
    <xf numFmtId="0" fontId="16" fillId="0" borderId="1" xfId="0" applyFont="1" applyBorder="1"/>
    <xf numFmtId="0" fontId="17" fillId="0" borderId="0" xfId="0" applyFont="1"/>
    <xf numFmtId="0" fontId="11" fillId="0" borderId="0" xfId="0" applyFont="1"/>
    <xf numFmtId="0" fontId="20" fillId="0" borderId="0" xfId="3" applyFont="1" applyBorder="1" applyAlignment="1" applyProtection="1">
      <alignment horizontal="left" vertical="top"/>
      <protection locked="0"/>
    </xf>
    <xf numFmtId="0" fontId="19" fillId="0" borderId="0" xfId="3"/>
    <xf numFmtId="0" fontId="20" fillId="0" borderId="0" xfId="3" applyFont="1" applyFill="1" applyBorder="1" applyAlignment="1" applyProtection="1">
      <alignment horizontal="left" vertical="top"/>
      <protection locked="0"/>
    </xf>
    <xf numFmtId="0" fontId="23" fillId="0" borderId="0" xfId="7" applyFont="1"/>
    <xf numFmtId="165" fontId="23" fillId="0" borderId="0" xfId="9" applyNumberFormat="1" applyFont="1"/>
    <xf numFmtId="14" fontId="23" fillId="0" borderId="0" xfId="7" applyNumberFormat="1" applyFont="1"/>
    <xf numFmtId="0" fontId="22" fillId="0" borderId="1" xfId="7" applyFont="1" applyBorder="1"/>
    <xf numFmtId="0" fontId="21" fillId="0" borderId="0" xfId="7"/>
    <xf numFmtId="0" fontId="23" fillId="0" borderId="0" xfId="10" applyFont="1" applyAlignment="1">
      <alignment horizontal="left"/>
    </xf>
    <xf numFmtId="14" fontId="23" fillId="0" borderId="1" xfId="7" applyNumberFormat="1" applyFont="1" applyBorder="1" applyAlignment="1">
      <alignment wrapText="1"/>
    </xf>
    <xf numFmtId="14" fontId="23" fillId="3" borderId="3" xfId="7" applyNumberFormat="1" applyFont="1" applyFill="1" applyBorder="1"/>
    <xf numFmtId="14" fontId="23" fillId="3" borderId="4" xfId="7" applyNumberFormat="1" applyFont="1" applyFill="1" applyBorder="1"/>
    <xf numFmtId="14" fontId="23" fillId="3" borderId="0" xfId="7" applyNumberFormat="1" applyFont="1" applyFill="1"/>
    <xf numFmtId="14" fontId="23" fillId="3" borderId="5" xfId="7" applyNumberFormat="1" applyFont="1" applyFill="1" applyBorder="1"/>
    <xf numFmtId="14" fontId="23" fillId="3" borderId="6" xfId="7" applyNumberFormat="1" applyFont="1" applyFill="1" applyBorder="1"/>
    <xf numFmtId="14" fontId="23" fillId="0" borderId="7" xfId="7" applyNumberFormat="1" applyFont="1" applyBorder="1"/>
    <xf numFmtId="14" fontId="23" fillId="0" borderId="8" xfId="7" applyNumberFormat="1" applyFont="1" applyBorder="1"/>
    <xf numFmtId="14" fontId="23" fillId="0" borderId="9" xfId="7" applyNumberFormat="1" applyFont="1" applyBorder="1"/>
    <xf numFmtId="14" fontId="23" fillId="0" borderId="10" xfId="7" applyNumberFormat="1" applyFont="1" applyBorder="1"/>
    <xf numFmtId="14" fontId="23" fillId="0" borderId="6" xfId="7" applyNumberFormat="1" applyFont="1" applyBorder="1"/>
    <xf numFmtId="14" fontId="23" fillId="0" borderId="11" xfId="7" applyNumberFormat="1" applyFont="1" applyBorder="1"/>
    <xf numFmtId="14" fontId="23" fillId="0" borderId="12" xfId="7" applyNumberFormat="1" applyFont="1" applyBorder="1"/>
    <xf numFmtId="14" fontId="23" fillId="0" borderId="13" xfId="7" applyNumberFormat="1" applyFont="1" applyBorder="1"/>
    <xf numFmtId="14" fontId="23" fillId="0" borderId="14" xfId="7" applyNumberFormat="1" applyFont="1" applyBorder="1"/>
    <xf numFmtId="14" fontId="23" fillId="0" borderId="15" xfId="7" applyNumberFormat="1" applyFont="1" applyBorder="1"/>
    <xf numFmtId="14" fontId="23" fillId="0" borderId="16" xfId="7" applyNumberFormat="1" applyFont="1" applyBorder="1"/>
    <xf numFmtId="14" fontId="23" fillId="0" borderId="17" xfId="7" applyNumberFormat="1" applyFont="1" applyBorder="1"/>
    <xf numFmtId="14" fontId="23" fillId="3" borderId="16" xfId="7" applyNumberFormat="1" applyFont="1" applyFill="1" applyBorder="1"/>
    <xf numFmtId="14" fontId="23" fillId="3" borderId="11" xfId="7" applyNumberFormat="1" applyFont="1" applyFill="1" applyBorder="1"/>
    <xf numFmtId="14" fontId="23" fillId="3" borderId="17" xfId="7" applyNumberFormat="1" applyFont="1" applyFill="1" applyBorder="1"/>
    <xf numFmtId="14" fontId="23" fillId="0" borderId="18" xfId="7" applyNumberFormat="1" applyFont="1" applyBorder="1"/>
    <xf numFmtId="14" fontId="23" fillId="0" borderId="19" xfId="7" applyNumberFormat="1" applyFont="1" applyBorder="1"/>
    <xf numFmtId="14" fontId="23" fillId="3" borderId="20" xfId="7" applyNumberFormat="1" applyFont="1" applyFill="1" applyBorder="1"/>
    <xf numFmtId="14" fontId="23" fillId="3" borderId="21" xfId="7" applyNumberFormat="1" applyFont="1" applyFill="1" applyBorder="1"/>
    <xf numFmtId="14" fontId="23" fillId="3" borderId="22" xfId="7" applyNumberFormat="1" applyFont="1" applyFill="1" applyBorder="1"/>
    <xf numFmtId="14" fontId="23" fillId="0" borderId="23" xfId="7" applyNumberFormat="1" applyFont="1" applyBorder="1"/>
    <xf numFmtId="14" fontId="23" fillId="0" borderId="24" xfId="7" applyNumberFormat="1" applyFont="1" applyBorder="1"/>
    <xf numFmtId="14" fontId="23" fillId="0" borderId="25" xfId="7" applyNumberFormat="1" applyFont="1" applyBorder="1"/>
    <xf numFmtId="14" fontId="23" fillId="0" borderId="26" xfId="7" applyNumberFormat="1" applyFont="1" applyBorder="1"/>
    <xf numFmtId="14" fontId="23" fillId="0" borderId="27" xfId="7" applyNumberFormat="1" applyFont="1" applyBorder="1"/>
    <xf numFmtId="14" fontId="23" fillId="3" borderId="10" xfId="7" applyNumberFormat="1" applyFont="1" applyFill="1" applyBorder="1"/>
    <xf numFmtId="14" fontId="23" fillId="0" borderId="28" xfId="7" applyNumberFormat="1" applyFont="1" applyBorder="1"/>
    <xf numFmtId="14" fontId="23" fillId="3" borderId="29" xfId="7" applyNumberFormat="1" applyFont="1" applyFill="1" applyBorder="1"/>
    <xf numFmtId="14" fontId="23" fillId="4" borderId="4" xfId="7" applyNumberFormat="1" applyFont="1" applyFill="1" applyBorder="1"/>
    <xf numFmtId="14" fontId="23" fillId="4" borderId="6" xfId="7" applyNumberFormat="1" applyFont="1" applyFill="1" applyBorder="1"/>
    <xf numFmtId="14" fontId="23" fillId="3" borderId="30" xfId="7" applyNumberFormat="1" applyFont="1" applyFill="1" applyBorder="1"/>
    <xf numFmtId="14" fontId="23" fillId="4" borderId="21" xfId="7" applyNumberFormat="1" applyFont="1" applyFill="1" applyBorder="1"/>
    <xf numFmtId="14" fontId="23" fillId="3" borderId="28" xfId="7" applyNumberFormat="1" applyFont="1" applyFill="1" applyBorder="1"/>
    <xf numFmtId="14" fontId="23" fillId="4" borderId="19" xfId="7" applyNumberFormat="1" applyFont="1" applyFill="1" applyBorder="1"/>
    <xf numFmtId="14" fontId="23" fillId="0" borderId="29" xfId="7" applyNumberFormat="1" applyFont="1" applyBorder="1"/>
    <xf numFmtId="14" fontId="23" fillId="0" borderId="4" xfId="7" applyNumberFormat="1" applyFont="1" applyBorder="1"/>
    <xf numFmtId="14" fontId="23" fillId="0" borderId="30" xfId="7" applyNumberFormat="1" applyFont="1" applyBorder="1"/>
    <xf numFmtId="14" fontId="23" fillId="0" borderId="21" xfId="7" applyNumberFormat="1" applyFont="1" applyBorder="1"/>
    <xf numFmtId="14" fontId="23" fillId="0" borderId="22" xfId="7" applyNumberFormat="1" applyFont="1" applyBorder="1"/>
    <xf numFmtId="14" fontId="23" fillId="3" borderId="27" xfId="7" applyNumberFormat="1" applyFont="1" applyFill="1" applyBorder="1"/>
    <xf numFmtId="14" fontId="23" fillId="3" borderId="13" xfId="7" applyNumberFormat="1" applyFont="1" applyFill="1" applyBorder="1"/>
    <xf numFmtId="14" fontId="23" fillId="3" borderId="14" xfId="7" applyNumberFormat="1" applyFont="1" applyFill="1" applyBorder="1"/>
    <xf numFmtId="14" fontId="23" fillId="5" borderId="15" xfId="7" applyNumberFormat="1" applyFont="1" applyFill="1" applyBorder="1"/>
    <xf numFmtId="14" fontId="23" fillId="5" borderId="17" xfId="7" applyNumberFormat="1" applyFont="1" applyFill="1" applyBorder="1"/>
    <xf numFmtId="14" fontId="23" fillId="3" borderId="7" xfId="7" applyNumberFormat="1" applyFont="1" applyFill="1" applyBorder="1"/>
    <xf numFmtId="14" fontId="23" fillId="3" borderId="8" xfId="7" applyNumberFormat="1" applyFont="1" applyFill="1" applyBorder="1"/>
    <xf numFmtId="14" fontId="23" fillId="3" borderId="9" xfId="7" applyNumberFormat="1" applyFont="1" applyFill="1" applyBorder="1"/>
    <xf numFmtId="14" fontId="23" fillId="3" borderId="23" xfId="7" applyNumberFormat="1" applyFont="1" applyFill="1" applyBorder="1"/>
    <xf numFmtId="14" fontId="23" fillId="3" borderId="24" xfId="7" applyNumberFormat="1" applyFont="1" applyFill="1" applyBorder="1"/>
    <xf numFmtId="14" fontId="23" fillId="3" borderId="25" xfId="7" applyNumberFormat="1" applyFont="1" applyFill="1" applyBorder="1"/>
    <xf numFmtId="14" fontId="23" fillId="5" borderId="26" xfId="7" applyNumberFormat="1" applyFont="1" applyFill="1" applyBorder="1"/>
    <xf numFmtId="14" fontId="23" fillId="3" borderId="26" xfId="7" applyNumberFormat="1" applyFont="1" applyFill="1" applyBorder="1"/>
    <xf numFmtId="14" fontId="23" fillId="6" borderId="9" xfId="7" applyNumberFormat="1" applyFont="1" applyFill="1" applyBorder="1"/>
    <xf numFmtId="14" fontId="23" fillId="6" borderId="11" xfId="7" applyNumberFormat="1" applyFont="1" applyFill="1" applyBorder="1"/>
    <xf numFmtId="14" fontId="23" fillId="6" borderId="25" xfId="7" applyNumberFormat="1" applyFont="1" applyFill="1" applyBorder="1"/>
    <xf numFmtId="14" fontId="23" fillId="6" borderId="22" xfId="7" applyNumberFormat="1" applyFont="1" applyFill="1" applyBorder="1"/>
    <xf numFmtId="14" fontId="23" fillId="0" borderId="31" xfId="7" applyNumberFormat="1" applyFont="1" applyBorder="1"/>
    <xf numFmtId="14" fontId="23" fillId="0" borderId="32" xfId="7" applyNumberFormat="1" applyFont="1" applyBorder="1"/>
    <xf numFmtId="14" fontId="23" fillId="0" borderId="33" xfId="7" applyNumberFormat="1" applyFont="1" applyBorder="1"/>
    <xf numFmtId="0" fontId="13" fillId="0" borderId="0" xfId="0" applyFont="1" applyAlignment="1">
      <alignment horizontal="left"/>
    </xf>
    <xf numFmtId="0" fontId="13" fillId="8" borderId="1" xfId="0" applyFont="1" applyFill="1" applyBorder="1" applyAlignment="1">
      <alignment horizontal="left"/>
    </xf>
    <xf numFmtId="0" fontId="14" fillId="8" borderId="1" xfId="0" applyFont="1" applyFill="1" applyBorder="1" applyAlignment="1">
      <alignment horizontal="center"/>
    </xf>
    <xf numFmtId="0" fontId="24" fillId="2" borderId="0" xfId="15" applyFont="1" applyFill="1"/>
    <xf numFmtId="0" fontId="24" fillId="0" borderId="0" xfId="15" applyFont="1"/>
    <xf numFmtId="9" fontId="24" fillId="0" borderId="0" xfId="16" applyFont="1"/>
    <xf numFmtId="0" fontId="24" fillId="0" borderId="0" xfId="16" applyNumberFormat="1" applyFont="1"/>
    <xf numFmtId="44" fontId="24" fillId="0" borderId="0" xfId="17" applyFont="1"/>
    <xf numFmtId="164" fontId="24" fillId="0" borderId="0" xfId="18" applyNumberFormat="1" applyFont="1"/>
    <xf numFmtId="44" fontId="24" fillId="2" borderId="0" xfId="17" applyFont="1" applyFill="1"/>
    <xf numFmtId="44" fontId="24" fillId="2" borderId="0" xfId="17" applyFont="1" applyFill="1" applyAlignment="1">
      <alignment horizontal="center" wrapText="1"/>
    </xf>
    <xf numFmtId="0" fontId="24" fillId="0" borderId="0" xfId="17" applyNumberFormat="1" applyFont="1" applyFill="1" applyAlignment="1">
      <alignment horizontal="center" wrapText="1"/>
    </xf>
    <xf numFmtId="44" fontId="24" fillId="0" borderId="0" xfId="17" applyFont="1" applyFill="1" applyAlignment="1">
      <alignment horizontal="center"/>
    </xf>
    <xf numFmtId="0" fontId="24" fillId="7" borderId="36" xfId="15" applyFont="1" applyFill="1" applyBorder="1" applyAlignment="1">
      <alignment horizontal="center" wrapText="1"/>
    </xf>
    <xf numFmtId="0" fontId="24" fillId="0" borderId="36" xfId="15" applyFont="1" applyBorder="1" applyAlignment="1">
      <alignment horizontal="center" wrapText="1"/>
    </xf>
    <xf numFmtId="9" fontId="24" fillId="0" borderId="36" xfId="16" applyFont="1" applyBorder="1" applyAlignment="1">
      <alignment horizontal="center" wrapText="1"/>
    </xf>
    <xf numFmtId="0" fontId="24" fillId="0" borderId="36" xfId="16" applyNumberFormat="1" applyFont="1" applyBorder="1" applyAlignment="1">
      <alignment horizontal="center" wrapText="1"/>
    </xf>
    <xf numFmtId="44" fontId="24" fillId="0" borderId="36" xfId="17" applyFont="1" applyBorder="1" applyAlignment="1">
      <alignment horizontal="center" wrapText="1"/>
    </xf>
    <xf numFmtId="164" fontId="24" fillId="0" borderId="36" xfId="18" applyNumberFormat="1" applyFont="1" applyBorder="1" applyAlignment="1">
      <alignment horizontal="center" wrapText="1"/>
    </xf>
    <xf numFmtId="44" fontId="24" fillId="7" borderId="36" xfId="17" applyFont="1" applyFill="1" applyBorder="1" applyAlignment="1">
      <alignment horizontal="center" wrapText="1"/>
    </xf>
    <xf numFmtId="0" fontId="24" fillId="0" borderId="0" xfId="15" applyFont="1" applyAlignment="1">
      <alignment horizontal="center" wrapText="1"/>
    </xf>
    <xf numFmtId="0" fontId="24" fillId="0" borderId="0" xfId="15" applyFont="1" applyAlignment="1">
      <alignment horizontal="center"/>
    </xf>
    <xf numFmtId="0" fontId="27" fillId="0" borderId="0" xfId="15" applyFont="1" applyAlignment="1">
      <alignment horizontal="left" vertical="top" wrapText="1" readingOrder="1"/>
    </xf>
    <xf numFmtId="44" fontId="27" fillId="0" borderId="0" xfId="17" applyFont="1" applyAlignment="1">
      <alignment horizontal="left" vertical="top" wrapText="1" readingOrder="1"/>
    </xf>
    <xf numFmtId="165" fontId="24" fillId="2" borderId="0" xfId="17" applyNumberFormat="1" applyFont="1" applyFill="1"/>
    <xf numFmtId="165" fontId="24" fillId="0" borderId="0" xfId="17" applyNumberFormat="1" applyFont="1"/>
    <xf numFmtId="0" fontId="1" fillId="0" borderId="0" xfId="15"/>
    <xf numFmtId="9" fontId="24" fillId="0" borderId="0" xfId="16" applyFont="1" applyFill="1"/>
    <xf numFmtId="0" fontId="24" fillId="0" borderId="0" xfId="16" applyNumberFormat="1" applyFont="1" applyFill="1"/>
    <xf numFmtId="164" fontId="24" fillId="0" borderId="0" xfId="18" applyNumberFormat="1" applyFont="1" applyFill="1"/>
    <xf numFmtId="165" fontId="24" fillId="0" borderId="0" xfId="17" applyNumberFormat="1" applyFont="1" applyFill="1"/>
    <xf numFmtId="44" fontId="24" fillId="0" borderId="0" xfId="17" applyFont="1" applyFill="1"/>
    <xf numFmtId="0" fontId="25" fillId="0" borderId="0" xfId="15" applyFont="1" applyAlignment="1">
      <alignment vertical="center"/>
    </xf>
    <xf numFmtId="0" fontId="6" fillId="0" borderId="0" xfId="0" applyFont="1" applyAlignment="1">
      <alignment horizontal="center" wrapText="1"/>
    </xf>
    <xf numFmtId="0" fontId="7" fillId="0" borderId="0" xfId="0" applyFont="1" applyAlignment="1">
      <alignment horizontal="center"/>
    </xf>
    <xf numFmtId="0" fontId="6" fillId="0" borderId="0" xfId="0" applyFont="1" applyAlignment="1">
      <alignment horizontal="left" wrapText="1"/>
    </xf>
    <xf numFmtId="0" fontId="11" fillId="0" borderId="0" xfId="0" applyFont="1" applyAlignment="1">
      <alignment horizontal="center"/>
    </xf>
    <xf numFmtId="14" fontId="11"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6" fillId="8" borderId="0" xfId="0" applyFont="1" applyFill="1" applyAlignment="1">
      <alignment horizontal="left" vertical="top" wrapText="1"/>
    </xf>
    <xf numFmtId="0" fontId="8" fillId="0" borderId="1" xfId="0" applyFont="1" applyBorder="1" applyAlignment="1">
      <alignment horizontal="center"/>
    </xf>
    <xf numFmtId="0" fontId="8" fillId="0" borderId="0" xfId="0" applyFont="1" applyAlignment="1">
      <alignment horizontal="left" vertical="top" wrapText="1"/>
    </xf>
    <xf numFmtId="44" fontId="26" fillId="7" borderId="34" xfId="17" applyFont="1" applyFill="1" applyBorder="1" applyAlignment="1">
      <alignment horizontal="center" wrapText="1"/>
    </xf>
    <xf numFmtId="44" fontId="26" fillId="7" borderId="35" xfId="17" applyFont="1" applyFill="1" applyBorder="1" applyAlignment="1">
      <alignment horizontal="center" wrapText="1"/>
    </xf>
  </cellXfs>
  <cellStyles count="19">
    <cellStyle name="Comma 2" xfId="5" xr:uid="{84990CBC-51E6-4172-A744-6028CACA41B4}"/>
    <cellStyle name="Comma 3" xfId="8" xr:uid="{B5AE6AF0-92C7-46D4-A700-4D38B2BEDCEE}"/>
    <cellStyle name="Comma 4" xfId="14" xr:uid="{234788B5-225D-4760-B534-AF19D8C4B033}"/>
    <cellStyle name="Comma 5" xfId="18" xr:uid="{0F1787A4-15E3-470F-8B50-1324457F9FA2}"/>
    <cellStyle name="Currency" xfId="1" builtinId="4"/>
    <cellStyle name="Currency 2" xfId="6" xr:uid="{FB2DB52E-E764-432B-94D9-7B16D80121F1}"/>
    <cellStyle name="Currency 3" xfId="9" xr:uid="{FF4C9670-A3BB-4973-B179-DFB6BF799501}"/>
    <cellStyle name="Currency 4" xfId="13" xr:uid="{AA189E4B-2A54-4730-B5A1-45AB7DAC1041}"/>
    <cellStyle name="Currency 5" xfId="17" xr:uid="{1559CD48-946C-46D1-8B5D-2B242B46F8D7}"/>
    <cellStyle name="Hyperlink 2" xfId="2" xr:uid="{4571A0C7-9049-4CA0-8AE4-12E48283A5B7}"/>
    <cellStyle name="Normal" xfId="0" builtinId="0"/>
    <cellStyle name="Normal 2" xfId="3" xr:uid="{E08E2446-5FFA-41CD-9CA6-2D24CD57812B}"/>
    <cellStyle name="Normal 2 2" xfId="10" xr:uid="{7043628F-B9DE-4C87-B83A-A469973CB6DB}"/>
    <cellStyle name="Normal 3" xfId="7" xr:uid="{FF7FDBC7-90CE-4CAA-8654-28401B821CF9}"/>
    <cellStyle name="Normal 4" xfId="11" xr:uid="{304230EB-F05A-43F1-9CC2-88D20CD5E596}"/>
    <cellStyle name="Normal 5" xfId="15" xr:uid="{C90121FC-8562-4833-A691-BD753D307DB4}"/>
    <cellStyle name="Percent 2" xfId="4" xr:uid="{6923651F-C88E-4E6B-8D65-7A5E2501155F}"/>
    <cellStyle name="Percent 3" xfId="12" xr:uid="{9B3F2C52-7428-4FCE-BF53-3948A0BED287}"/>
    <cellStyle name="Percent 4" xfId="16" xr:uid="{F6F5A82E-BA01-4A49-887D-FB25520BE367}"/>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numFmt numFmtId="165" formatCode="_(&quot;$&quot;* #,##0_);_(&quot;$&quot;* \(#,##0\);_(&quot;$&quot;* &quot;-&quot;??_);_(@_)"/>
    </dxf>
    <dxf>
      <font>
        <b val="0"/>
        <i val="0"/>
        <strike val="0"/>
        <condense val="0"/>
        <extend val="0"/>
        <outline val="0"/>
        <shadow val="0"/>
        <u val="none"/>
        <vertAlign val="baseline"/>
        <sz val="10"/>
        <color theme="1"/>
        <name val="Arial"/>
        <family val="2"/>
        <scheme val="none"/>
      </font>
      <numFmt numFmtId="165" formatCode="_(&quot;$&quot;* #,##0_);_(&quot;$&quot;* \(#,##0\);_(&quot;$&quot;* &quot;-&quot;??_);_(@_)"/>
      <fill>
        <patternFill patternType="solid">
          <fgColor indexed="64"/>
          <bgColor theme="0" tint="-0.14999847407452621"/>
        </patternFill>
      </fill>
    </dxf>
    <dxf>
      <font>
        <b val="0"/>
        <i val="0"/>
        <strike val="0"/>
        <condense val="0"/>
        <extend val="0"/>
        <outline val="0"/>
        <shadow val="0"/>
        <u val="none"/>
        <vertAlign val="baseline"/>
        <sz val="10"/>
        <color theme="1"/>
        <name val="Arial"/>
        <family val="2"/>
        <scheme val="none"/>
      </font>
      <numFmt numFmtId="165" formatCode="_(&quot;$&quot;* #,##0_);_(&quot;$&quot;* \(#,##0\);_(&quot;$&quot;* &quot;-&quot;??_);_(@_)"/>
      <fill>
        <patternFill patternType="solid">
          <fgColor indexed="64"/>
          <bgColor theme="0" tint="-0.14999847407452621"/>
        </patternFill>
      </fill>
    </dxf>
    <dxf>
      <font>
        <b val="0"/>
        <i val="0"/>
        <strike val="0"/>
        <condense val="0"/>
        <extend val="0"/>
        <outline val="0"/>
        <shadow val="0"/>
        <u val="none"/>
        <vertAlign val="baseline"/>
        <sz val="10"/>
        <color theme="1"/>
        <name val="Arial"/>
        <family val="2"/>
        <scheme val="none"/>
      </font>
      <numFmt numFmtId="165" formatCode="_(&quot;$&quot;* #,##0_);_(&quot;$&quot;* \(#,##0\);_(&quot;$&quot;* &quot;-&quot;??_);_(@_)"/>
      <fill>
        <patternFill patternType="solid">
          <fgColor indexed="64"/>
          <bgColor theme="0" tint="-0.14999847407452621"/>
        </patternFill>
      </fill>
    </dxf>
    <dxf>
      <numFmt numFmtId="165" formatCode="_(&quot;$&quot;* #,##0_);_(&quot;$&quot;* \(#,##0\);_(&quot;$&quot;* &quot;-&quot;??_);_(@_)"/>
      <fill>
        <patternFill patternType="solid">
          <fgColor indexed="64"/>
          <bgColor theme="0" tint="-0.14999847407452621"/>
        </patternFill>
      </fill>
    </dxf>
    <dxf>
      <numFmt numFmtId="165" formatCode="_(&quot;$&quot;* #,##0_);_(&quot;$&quot;* \(#,##0\);_(&quot;$&quot;* &quot;-&quot;??_);_(@_)"/>
      <fill>
        <patternFill patternType="solid">
          <fgColor indexed="64"/>
          <bgColor theme="0" tint="-0.14999847407452621"/>
        </patternFill>
      </fill>
    </dxf>
    <dxf>
      <numFmt numFmtId="165" formatCode="_(&quot;$&quot;* #,##0_);_(&quot;$&quot;* \(#,##0\);_(&quot;$&quot;* &quot;-&quot;??_);_(@_)"/>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164" formatCode="_(* #,##0_);_(* \(#,##0\);_(* &quot;-&quot;??_);_(@_)"/>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0" formatCode="Genera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8"/>
        <color rgb="FF000000"/>
        <name val="Courier New"/>
        <scheme val="none"/>
      </font>
      <alignment horizontal="left" vertical="top" textRotation="0" wrapText="1" indent="0" justifyLastLine="0" shrinkToFit="0" readingOrder="1"/>
    </dxf>
    <dxf>
      <font>
        <b val="0"/>
        <i val="0"/>
        <strike val="0"/>
        <condense val="0"/>
        <extend val="0"/>
        <outline val="0"/>
        <shadow val="0"/>
        <u val="none"/>
        <vertAlign val="baseline"/>
        <sz val="8"/>
        <color rgb="FF000000"/>
        <name val="Courier New"/>
        <scheme val="none"/>
      </font>
      <fill>
        <patternFill>
          <fgColor indexed="64"/>
          <bgColor theme="0" tint="-0.14999847407452621"/>
        </patternFill>
      </fill>
      <alignment horizontal="left" vertical="top" textRotation="0" wrapText="1" indent="0" justifyLastLine="0" shrinkToFit="0" readingOrder="1"/>
    </dxf>
    <dxf>
      <border outline="0">
        <top style="thin">
          <color indexed="64"/>
        </top>
      </border>
    </dxf>
    <dxf>
      <font>
        <b val="0"/>
        <i val="0"/>
        <strike val="0"/>
        <condense val="0"/>
        <extend val="0"/>
        <outline val="0"/>
        <shadow val="0"/>
        <u val="none"/>
        <vertAlign val="baseline"/>
        <sz val="10"/>
        <color theme="1"/>
        <name val="Arial"/>
        <family val="2"/>
        <scheme val="none"/>
      </font>
    </dxf>
    <dxf>
      <border outline="0">
        <bottom style="thin">
          <color indexed="64"/>
        </bottom>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AS%20-%20Payroll\Salary%20Spreadsheets\Salaries%2019-20\Complete%20Salary%20Spreadsheets\Salary%20Spreadsheet%20Template%2019-20%20Beidelman%20-%20Worsh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AS%20-%20Payroll/Salary%20Spreadsheets/Salaries%2019-20/Salary%20Spreadsheets%20for%20Budget%20Owners/Salary%20Spreadsheet%20Template%20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and Instructions"/>
      <sheetName val="Template"/>
      <sheetName val="print"/>
      <sheetName val="Lists"/>
    </sheetNames>
    <sheetDataSet>
      <sheetData sheetId="0"/>
      <sheetData sheetId="1"/>
      <sheetData sheetId="2"/>
      <sheetData sheetId="3">
        <row r="6">
          <cell r="A6" t="str">
            <v>Salary</v>
          </cell>
        </row>
        <row r="7">
          <cell r="A7" t="str">
            <v>Hourly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and Instructions"/>
      <sheetName val="Template"/>
      <sheetName val="Lists"/>
    </sheetNames>
    <sheetDataSet>
      <sheetData sheetId="0"/>
      <sheetData sheetId="1"/>
      <sheetData sheetId="2">
        <row r="6">
          <cell r="A6" t="str">
            <v>Salary</v>
          </cell>
        </row>
        <row r="7">
          <cell r="A7" t="str">
            <v>Hourly</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404EEB-6B1B-4F2E-99A7-38F665B0E4C4}" name="Table23" displayName="Table23" ref="A5:W31" totalsRowShown="0" headerRowDxfId="29" dataDxfId="27" headerRowBorderDxfId="28" tableBorderDxfId="26" headerRowCellStyle="Currency" dataCellStyle="Currency">
  <tableColumns count="23">
    <tableColumn id="1" xr3:uid="{119DB1F9-9FC1-4A82-9A83-38C713013F48}" name="Employee ID" dataDxfId="25"/>
    <tableColumn id="2" xr3:uid="{8D11FD44-78EA-401E-9FD6-2005F0B70AC0}" name="Employee Name" dataDxfId="24"/>
    <tableColumn id="4" xr3:uid="{F947EDF6-C61E-4B7A-A986-CA69D4593C08}" name="Department" dataDxfId="23"/>
    <tableColumn id="7" xr3:uid="{A6F3A7E0-526B-4006-8597-CB895918D73A}" name="Salary Allocation %" dataDxfId="22"/>
    <tableColumn id="8" xr3:uid="{D312C24B-3B82-4703-ABF7-071896C93F94}" name="Is this the EE's home program?" dataDxfId="21" dataCellStyle="Percent 4"/>
    <tableColumn id="9" xr3:uid="{88D1C2FA-E30A-47A4-8AC6-B82E53132D07}" name="Lay / Clergy / Religious" dataDxfId="20"/>
    <tableColumn id="10" xr3:uid="{81292A2C-67B0-4FEF-AB94-4F35C1018AF3}" name="Full-time / Part-time" dataDxfId="19"/>
    <tableColumn id="11" xr3:uid="{E5DC7FE4-30FE-428F-BB34-AF11DC54DED4}" name="Hourly / Salary" dataDxfId="18"/>
    <tableColumn id="12" xr3:uid="{DD76A262-D304-4E9E-A779-60B87AA361EF}" name="Current Hourly Rate or Biweekly Salary" dataDxfId="17" dataCellStyle="Currency"/>
    <tableColumn id="14" xr3:uid="{39F28AE1-487E-4B36-B753-93B8830134EB}" name="24-25 Biweekly Budgeted Hours" dataDxfId="16"/>
    <tableColumn id="15" xr3:uid="{DE298FE8-B971-4792-B4B6-7236E18BD40F}" name="Lay Health Insurance" dataDxfId="15"/>
    <tableColumn id="16" xr3:uid="{299BBA36-37A8-4827-B86A-CBF3729655A6}" name="Lay Dental Insurance" dataDxfId="14"/>
    <tableColumn id="17" xr3:uid="{60A452BF-E03D-4463-A077-35AAF9EEFA3C}" name="% of Year Employed" dataDxfId="13"/>
    <tableColumn id="18" xr3:uid="{67A6A5F6-F8BE-4760-A5D5-7765FDAEAF24}" name="% Wage Increase" dataDxfId="12"/>
    <tableColumn id="19" xr3:uid="{8F50460F-0535-4698-9D86-277718FB7289}" name="Biweekly Salary" dataDxfId="11" dataCellStyle="Currency">
      <calculatedColumnFormula>IF(Table23[[#This Row],[Hourly / Salary]]="Salary",Table23[[#This Row],[Current Hourly Rate or Biweekly Salary]]*(1+Table23[[#This Row],[% Wage Increase]]),0)</calculatedColumnFormula>
    </tableColumn>
    <tableColumn id="20" xr3:uid="{8BDFE314-E9A2-4C03-A931-93A0A321DD4E}" name="Hourly Rate" dataDxfId="10" dataCellStyle="Currency">
      <calculatedColumnFormula>IF(Table23[[#This Row],[Hourly / Salary]]="Hourly",Table23[[#This Row],[Current Hourly Rate or Biweekly Salary]]*(1+Table23[[#This Row],[% Wage Increase]]),0)</calculatedColumnFormula>
    </tableColumn>
    <tableColumn id="21" xr3:uid="{795E3353-D02C-46F3-B8B4-0B441FD9ACFF}" name="24-25 Budgeted Annual Wages" dataDxfId="9" dataCellStyle="Currency">
      <calculatedColumnFormula>Table23[[#This Row],[24-25 Biweekly Budgeted Hours]]*Table23[[#This Row],[Hourly Rate]]*26*Table23[[#This Row],[% of Year Employed]]*Table23[[#This Row],[Salary Allocation %]]+Table23[[#This Row],[Biweekly Salary]]*26*Table23[[#This Row],[% of Year Employed]]*Table23[[#This Row],[Salary Allocation %]]</calculatedColumnFormula>
    </tableColumn>
    <tableColumn id="22" xr3:uid="{E803CC6D-BF1F-4B90-BF50-523C34393720}" name="FICA Tax (7.65%)" dataDxfId="8" dataCellStyle="Currency">
      <calculatedColumnFormula>IF(Table23[[#This Row],[Lay / Clergy / Religious]]="Lay",Table23[[#This Row],[24-25 Budgeted Annual Wages]]*0.0765,IF(Table23[[#This Row],[Lay / Clergy / Religious]]="",Table23[[#This Row],[24-25 Budgeted Annual Wages]]*0.0765,0))</calculatedColumnFormula>
    </tableColumn>
    <tableColumn id="23" xr3:uid="{6A119AE9-9706-44D4-A86D-94AB54808F84}" name="Health and Dental Insurance" dataDxfId="7" dataCellStyle="Currency">
      <calculatedColumnFormula>IF(Table23[[#This Row],[Is this the EE''s home program?]]="No",0,IF(Table23[[#This Row],[Lay Health Insurance]]="Yes",$S$1,0)+IF(Table23[[#This Row],[Lay Dental Insurance]]="Yes",$S$2,0))</calculatedColumnFormula>
    </tableColumn>
    <tableColumn id="26" xr3:uid="{A62BF807-C201-4CBC-AF0D-2052BC6EFD69}" name="Lay" dataDxfId="6" dataCellStyle="Currency">
      <calculatedColumnFormula>Table23[[#This Row],[24-25 Budgeted Annual Wages]]-Table23[[#This Row],[Clergy]]-Table23[[#This Row],[Religious]]</calculatedColumnFormula>
    </tableColumn>
    <tableColumn id="27" xr3:uid="{577000FF-9652-4773-A20B-DEF1A807790C}" name="Clergy" dataDxfId="5" dataCellStyle="Currency">
      <calculatedColumnFormula>SUMIF(Table23[[#This Row],[Lay / Clergy / Religious]],Table23[[#Headers],[Clergy]],Table23[[#This Row],[24-25 Budgeted Annual Wages]])</calculatedColumnFormula>
    </tableColumn>
    <tableColumn id="28" xr3:uid="{38FCFF70-03AA-4EF6-BA30-A1F5A69BDD55}" name="Religious" dataDxfId="4" dataCellStyle="Currency">
      <calculatedColumnFormula>SUMIF(Table23[[#This Row],[Lay / Clergy / Religious]],Table23[[#Headers],[Religious]],Table23[[#This Row],[24-25 Budgeted Annual Wages]])</calculatedColumnFormula>
    </tableColumn>
    <tableColumn id="24" xr3:uid="{FE73BE7B-006F-4157-99E9-0432A3BBA313}" name="Notes" dataDxfId="3"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B102-2B95-4719-B741-1F9CAA077F48}">
  <sheetPr>
    <pageSetUpPr fitToPage="1"/>
  </sheetPr>
  <dimension ref="A1:L31"/>
  <sheetViews>
    <sheetView showGridLines="0" topLeftCell="B1" zoomScale="80" zoomScaleNormal="80" zoomScaleSheetLayoutView="55" workbookViewId="0">
      <selection activeCell="B1" sqref="B1"/>
    </sheetView>
  </sheetViews>
  <sheetFormatPr defaultColWidth="9.109375" defaultRowHeight="11.4" x14ac:dyDescent="0.2"/>
  <cols>
    <col min="1" max="1" width="2.6640625" style="19" hidden="1" customWidth="1"/>
    <col min="2" max="2" width="40.6640625" style="19" customWidth="1"/>
    <col min="3" max="3" width="11.109375" style="19" customWidth="1"/>
    <col min="4" max="4" width="28.109375" style="19" customWidth="1"/>
    <col min="5" max="5" width="10" style="19" customWidth="1"/>
    <col min="6" max="6" width="10.33203125" style="19" customWidth="1"/>
    <col min="7" max="10" width="9.109375" style="19" customWidth="1"/>
    <col min="11" max="11" width="40.6640625" style="19" customWidth="1"/>
    <col min="12" max="12" width="4" style="19" hidden="1" customWidth="1"/>
    <col min="13" max="256" width="9.109375" style="19"/>
    <col min="257" max="257" width="0" style="19" hidden="1" customWidth="1"/>
    <col min="258" max="258" width="40.6640625" style="19" customWidth="1"/>
    <col min="259" max="259" width="11.109375" style="19" customWidth="1"/>
    <col min="260" max="260" width="28.109375" style="19" customWidth="1"/>
    <col min="261" max="261" width="10" style="19" customWidth="1"/>
    <col min="262" max="262" width="10.33203125" style="19" customWidth="1"/>
    <col min="263" max="266" width="9.109375" style="19"/>
    <col min="267" max="267" width="40.6640625" style="19" customWidth="1"/>
    <col min="268" max="268" width="0" style="19" hidden="1" customWidth="1"/>
    <col min="269" max="512" width="9.109375" style="19"/>
    <col min="513" max="513" width="0" style="19" hidden="1" customWidth="1"/>
    <col min="514" max="514" width="40.6640625" style="19" customWidth="1"/>
    <col min="515" max="515" width="11.109375" style="19" customWidth="1"/>
    <col min="516" max="516" width="28.109375" style="19" customWidth="1"/>
    <col min="517" max="517" width="10" style="19" customWidth="1"/>
    <col min="518" max="518" width="10.33203125" style="19" customWidth="1"/>
    <col min="519" max="522" width="9.109375" style="19"/>
    <col min="523" max="523" width="40.6640625" style="19" customWidth="1"/>
    <col min="524" max="524" width="0" style="19" hidden="1" customWidth="1"/>
    <col min="525" max="768" width="9.109375" style="19"/>
    <col min="769" max="769" width="0" style="19" hidden="1" customWidth="1"/>
    <col min="770" max="770" width="40.6640625" style="19" customWidth="1"/>
    <col min="771" max="771" width="11.109375" style="19" customWidth="1"/>
    <col min="772" max="772" width="28.109375" style="19" customWidth="1"/>
    <col min="773" max="773" width="10" style="19" customWidth="1"/>
    <col min="774" max="774" width="10.33203125" style="19" customWidth="1"/>
    <col min="775" max="778" width="9.109375" style="19"/>
    <col min="779" max="779" width="40.6640625" style="19" customWidth="1"/>
    <col min="780" max="780" width="0" style="19" hidden="1" customWidth="1"/>
    <col min="781" max="1024" width="9.109375" style="19"/>
    <col min="1025" max="1025" width="0" style="19" hidden="1" customWidth="1"/>
    <col min="1026" max="1026" width="40.6640625" style="19" customWidth="1"/>
    <col min="1027" max="1027" width="11.109375" style="19" customWidth="1"/>
    <col min="1028" max="1028" width="28.109375" style="19" customWidth="1"/>
    <col min="1029" max="1029" width="10" style="19" customWidth="1"/>
    <col min="1030" max="1030" width="10.33203125" style="19" customWidth="1"/>
    <col min="1031" max="1034" width="9.109375" style="19"/>
    <col min="1035" max="1035" width="40.6640625" style="19" customWidth="1"/>
    <col min="1036" max="1036" width="0" style="19" hidden="1" customWidth="1"/>
    <col min="1037" max="1280" width="9.109375" style="19"/>
    <col min="1281" max="1281" width="0" style="19" hidden="1" customWidth="1"/>
    <col min="1282" max="1282" width="40.6640625" style="19" customWidth="1"/>
    <col min="1283" max="1283" width="11.109375" style="19" customWidth="1"/>
    <col min="1284" max="1284" width="28.109375" style="19" customWidth="1"/>
    <col min="1285" max="1285" width="10" style="19" customWidth="1"/>
    <col min="1286" max="1286" width="10.33203125" style="19" customWidth="1"/>
    <col min="1287" max="1290" width="9.109375" style="19"/>
    <col min="1291" max="1291" width="40.6640625" style="19" customWidth="1"/>
    <col min="1292" max="1292" width="0" style="19" hidden="1" customWidth="1"/>
    <col min="1293" max="1536" width="9.109375" style="19"/>
    <col min="1537" max="1537" width="0" style="19" hidden="1" customWidth="1"/>
    <col min="1538" max="1538" width="40.6640625" style="19" customWidth="1"/>
    <col min="1539" max="1539" width="11.109375" style="19" customWidth="1"/>
    <col min="1540" max="1540" width="28.109375" style="19" customWidth="1"/>
    <col min="1541" max="1541" width="10" style="19" customWidth="1"/>
    <col min="1542" max="1542" width="10.33203125" style="19" customWidth="1"/>
    <col min="1543" max="1546" width="9.109375" style="19"/>
    <col min="1547" max="1547" width="40.6640625" style="19" customWidth="1"/>
    <col min="1548" max="1548" width="0" style="19" hidden="1" customWidth="1"/>
    <col min="1549" max="1792" width="9.109375" style="19"/>
    <col min="1793" max="1793" width="0" style="19" hidden="1" customWidth="1"/>
    <col min="1794" max="1794" width="40.6640625" style="19" customWidth="1"/>
    <col min="1795" max="1795" width="11.109375" style="19" customWidth="1"/>
    <col min="1796" max="1796" width="28.109375" style="19" customWidth="1"/>
    <col min="1797" max="1797" width="10" style="19" customWidth="1"/>
    <col min="1798" max="1798" width="10.33203125" style="19" customWidth="1"/>
    <col min="1799" max="1802" width="9.109375" style="19"/>
    <col min="1803" max="1803" width="40.6640625" style="19" customWidth="1"/>
    <col min="1804" max="1804" width="0" style="19" hidden="1" customWidth="1"/>
    <col min="1805" max="2048" width="9.109375" style="19"/>
    <col min="2049" max="2049" width="0" style="19" hidden="1" customWidth="1"/>
    <col min="2050" max="2050" width="40.6640625" style="19" customWidth="1"/>
    <col min="2051" max="2051" width="11.109375" style="19" customWidth="1"/>
    <col min="2052" max="2052" width="28.109375" style="19" customWidth="1"/>
    <col min="2053" max="2053" width="10" style="19" customWidth="1"/>
    <col min="2054" max="2054" width="10.33203125" style="19" customWidth="1"/>
    <col min="2055" max="2058" width="9.109375" style="19"/>
    <col min="2059" max="2059" width="40.6640625" style="19" customWidth="1"/>
    <col min="2060" max="2060" width="0" style="19" hidden="1" customWidth="1"/>
    <col min="2061" max="2304" width="9.109375" style="19"/>
    <col min="2305" max="2305" width="0" style="19" hidden="1" customWidth="1"/>
    <col min="2306" max="2306" width="40.6640625" style="19" customWidth="1"/>
    <col min="2307" max="2307" width="11.109375" style="19" customWidth="1"/>
    <col min="2308" max="2308" width="28.109375" style="19" customWidth="1"/>
    <col min="2309" max="2309" width="10" style="19" customWidth="1"/>
    <col min="2310" max="2310" width="10.33203125" style="19" customWidth="1"/>
    <col min="2311" max="2314" width="9.109375" style="19"/>
    <col min="2315" max="2315" width="40.6640625" style="19" customWidth="1"/>
    <col min="2316" max="2316" width="0" style="19" hidden="1" customWidth="1"/>
    <col min="2317" max="2560" width="9.109375" style="19"/>
    <col min="2561" max="2561" width="0" style="19" hidden="1" customWidth="1"/>
    <col min="2562" max="2562" width="40.6640625" style="19" customWidth="1"/>
    <col min="2563" max="2563" width="11.109375" style="19" customWidth="1"/>
    <col min="2564" max="2564" width="28.109375" style="19" customWidth="1"/>
    <col min="2565" max="2565" width="10" style="19" customWidth="1"/>
    <col min="2566" max="2566" width="10.33203125" style="19" customWidth="1"/>
    <col min="2567" max="2570" width="9.109375" style="19"/>
    <col min="2571" max="2571" width="40.6640625" style="19" customWidth="1"/>
    <col min="2572" max="2572" width="0" style="19" hidden="1" customWidth="1"/>
    <col min="2573" max="2816" width="9.109375" style="19"/>
    <col min="2817" max="2817" width="0" style="19" hidden="1" customWidth="1"/>
    <col min="2818" max="2818" width="40.6640625" style="19" customWidth="1"/>
    <col min="2819" max="2819" width="11.109375" style="19" customWidth="1"/>
    <col min="2820" max="2820" width="28.109375" style="19" customWidth="1"/>
    <col min="2821" max="2821" width="10" style="19" customWidth="1"/>
    <col min="2822" max="2822" width="10.33203125" style="19" customWidth="1"/>
    <col min="2823" max="2826" width="9.109375" style="19"/>
    <col min="2827" max="2827" width="40.6640625" style="19" customWidth="1"/>
    <col min="2828" max="2828" width="0" style="19" hidden="1" customWidth="1"/>
    <col min="2829" max="3072" width="9.109375" style="19"/>
    <col min="3073" max="3073" width="0" style="19" hidden="1" customWidth="1"/>
    <col min="3074" max="3074" width="40.6640625" style="19" customWidth="1"/>
    <col min="3075" max="3075" width="11.109375" style="19" customWidth="1"/>
    <col min="3076" max="3076" width="28.109375" style="19" customWidth="1"/>
    <col min="3077" max="3077" width="10" style="19" customWidth="1"/>
    <col min="3078" max="3078" width="10.33203125" style="19" customWidth="1"/>
    <col min="3079" max="3082" width="9.109375" style="19"/>
    <col min="3083" max="3083" width="40.6640625" style="19" customWidth="1"/>
    <col min="3084" max="3084" width="0" style="19" hidden="1" customWidth="1"/>
    <col min="3085" max="3328" width="9.109375" style="19"/>
    <col min="3329" max="3329" width="0" style="19" hidden="1" customWidth="1"/>
    <col min="3330" max="3330" width="40.6640625" style="19" customWidth="1"/>
    <col min="3331" max="3331" width="11.109375" style="19" customWidth="1"/>
    <col min="3332" max="3332" width="28.109375" style="19" customWidth="1"/>
    <col min="3333" max="3333" width="10" style="19" customWidth="1"/>
    <col min="3334" max="3334" width="10.33203125" style="19" customWidth="1"/>
    <col min="3335" max="3338" width="9.109375" style="19"/>
    <col min="3339" max="3339" width="40.6640625" style="19" customWidth="1"/>
    <col min="3340" max="3340" width="0" style="19" hidden="1" customWidth="1"/>
    <col min="3341" max="3584" width="9.109375" style="19"/>
    <col min="3585" max="3585" width="0" style="19" hidden="1" customWidth="1"/>
    <col min="3586" max="3586" width="40.6640625" style="19" customWidth="1"/>
    <col min="3587" max="3587" width="11.109375" style="19" customWidth="1"/>
    <col min="3588" max="3588" width="28.109375" style="19" customWidth="1"/>
    <col min="3589" max="3589" width="10" style="19" customWidth="1"/>
    <col min="3590" max="3590" width="10.33203125" style="19" customWidth="1"/>
    <col min="3591" max="3594" width="9.109375" style="19"/>
    <col min="3595" max="3595" width="40.6640625" style="19" customWidth="1"/>
    <col min="3596" max="3596" width="0" style="19" hidden="1" customWidth="1"/>
    <col min="3597" max="3840" width="9.109375" style="19"/>
    <col min="3841" max="3841" width="0" style="19" hidden="1" customWidth="1"/>
    <col min="3842" max="3842" width="40.6640625" style="19" customWidth="1"/>
    <col min="3843" max="3843" width="11.109375" style="19" customWidth="1"/>
    <col min="3844" max="3844" width="28.109375" style="19" customWidth="1"/>
    <col min="3845" max="3845" width="10" style="19" customWidth="1"/>
    <col min="3846" max="3846" width="10.33203125" style="19" customWidth="1"/>
    <col min="3847" max="3850" width="9.109375" style="19"/>
    <col min="3851" max="3851" width="40.6640625" style="19" customWidth="1"/>
    <col min="3852" max="3852" width="0" style="19" hidden="1" customWidth="1"/>
    <col min="3853" max="4096" width="9.109375" style="19"/>
    <col min="4097" max="4097" width="0" style="19" hidden="1" customWidth="1"/>
    <col min="4098" max="4098" width="40.6640625" style="19" customWidth="1"/>
    <col min="4099" max="4099" width="11.109375" style="19" customWidth="1"/>
    <col min="4100" max="4100" width="28.109375" style="19" customWidth="1"/>
    <col min="4101" max="4101" width="10" style="19" customWidth="1"/>
    <col min="4102" max="4102" width="10.33203125" style="19" customWidth="1"/>
    <col min="4103" max="4106" width="9.109375" style="19"/>
    <col min="4107" max="4107" width="40.6640625" style="19" customWidth="1"/>
    <col min="4108" max="4108" width="0" style="19" hidden="1" customWidth="1"/>
    <col min="4109" max="4352" width="9.109375" style="19"/>
    <col min="4353" max="4353" width="0" style="19" hidden="1" customWidth="1"/>
    <col min="4354" max="4354" width="40.6640625" style="19" customWidth="1"/>
    <col min="4355" max="4355" width="11.109375" style="19" customWidth="1"/>
    <col min="4356" max="4356" width="28.109375" style="19" customWidth="1"/>
    <col min="4357" max="4357" width="10" style="19" customWidth="1"/>
    <col min="4358" max="4358" width="10.33203125" style="19" customWidth="1"/>
    <col min="4359" max="4362" width="9.109375" style="19"/>
    <col min="4363" max="4363" width="40.6640625" style="19" customWidth="1"/>
    <col min="4364" max="4364" width="0" style="19" hidden="1" customWidth="1"/>
    <col min="4365" max="4608" width="9.109375" style="19"/>
    <col min="4609" max="4609" width="0" style="19" hidden="1" customWidth="1"/>
    <col min="4610" max="4610" width="40.6640625" style="19" customWidth="1"/>
    <col min="4611" max="4611" width="11.109375" style="19" customWidth="1"/>
    <col min="4612" max="4612" width="28.109375" style="19" customWidth="1"/>
    <col min="4613" max="4613" width="10" style="19" customWidth="1"/>
    <col min="4614" max="4614" width="10.33203125" style="19" customWidth="1"/>
    <col min="4615" max="4618" width="9.109375" style="19"/>
    <col min="4619" max="4619" width="40.6640625" style="19" customWidth="1"/>
    <col min="4620" max="4620" width="0" style="19" hidden="1" customWidth="1"/>
    <col min="4621" max="4864" width="9.109375" style="19"/>
    <col min="4865" max="4865" width="0" style="19" hidden="1" customWidth="1"/>
    <col min="4866" max="4866" width="40.6640625" style="19" customWidth="1"/>
    <col min="4867" max="4867" width="11.109375" style="19" customWidth="1"/>
    <col min="4868" max="4868" width="28.109375" style="19" customWidth="1"/>
    <col min="4869" max="4869" width="10" style="19" customWidth="1"/>
    <col min="4870" max="4870" width="10.33203125" style="19" customWidth="1"/>
    <col min="4871" max="4874" width="9.109375" style="19"/>
    <col min="4875" max="4875" width="40.6640625" style="19" customWidth="1"/>
    <col min="4876" max="4876" width="0" style="19" hidden="1" customWidth="1"/>
    <col min="4877" max="5120" width="9.109375" style="19"/>
    <col min="5121" max="5121" width="0" style="19" hidden="1" customWidth="1"/>
    <col min="5122" max="5122" width="40.6640625" style="19" customWidth="1"/>
    <col min="5123" max="5123" width="11.109375" style="19" customWidth="1"/>
    <col min="5124" max="5124" width="28.109375" style="19" customWidth="1"/>
    <col min="5125" max="5125" width="10" style="19" customWidth="1"/>
    <col min="5126" max="5126" width="10.33203125" style="19" customWidth="1"/>
    <col min="5127" max="5130" width="9.109375" style="19"/>
    <col min="5131" max="5131" width="40.6640625" style="19" customWidth="1"/>
    <col min="5132" max="5132" width="0" style="19" hidden="1" customWidth="1"/>
    <col min="5133" max="5376" width="9.109375" style="19"/>
    <col min="5377" max="5377" width="0" style="19" hidden="1" customWidth="1"/>
    <col min="5378" max="5378" width="40.6640625" style="19" customWidth="1"/>
    <col min="5379" max="5379" width="11.109375" style="19" customWidth="1"/>
    <col min="5380" max="5380" width="28.109375" style="19" customWidth="1"/>
    <col min="5381" max="5381" width="10" style="19" customWidth="1"/>
    <col min="5382" max="5382" width="10.33203125" style="19" customWidth="1"/>
    <col min="5383" max="5386" width="9.109375" style="19"/>
    <col min="5387" max="5387" width="40.6640625" style="19" customWidth="1"/>
    <col min="5388" max="5388" width="0" style="19" hidden="1" customWidth="1"/>
    <col min="5389" max="5632" width="9.109375" style="19"/>
    <col min="5633" max="5633" width="0" style="19" hidden="1" customWidth="1"/>
    <col min="5634" max="5634" width="40.6640625" style="19" customWidth="1"/>
    <col min="5635" max="5635" width="11.109375" style="19" customWidth="1"/>
    <col min="5636" max="5636" width="28.109375" style="19" customWidth="1"/>
    <col min="5637" max="5637" width="10" style="19" customWidth="1"/>
    <col min="5638" max="5638" width="10.33203125" style="19" customWidth="1"/>
    <col min="5639" max="5642" width="9.109375" style="19"/>
    <col min="5643" max="5643" width="40.6640625" style="19" customWidth="1"/>
    <col min="5644" max="5644" width="0" style="19" hidden="1" customWidth="1"/>
    <col min="5645" max="5888" width="9.109375" style="19"/>
    <col min="5889" max="5889" width="0" style="19" hidden="1" customWidth="1"/>
    <col min="5890" max="5890" width="40.6640625" style="19" customWidth="1"/>
    <col min="5891" max="5891" width="11.109375" style="19" customWidth="1"/>
    <col min="5892" max="5892" width="28.109375" style="19" customWidth="1"/>
    <col min="5893" max="5893" width="10" style="19" customWidth="1"/>
    <col min="5894" max="5894" width="10.33203125" style="19" customWidth="1"/>
    <col min="5895" max="5898" width="9.109375" style="19"/>
    <col min="5899" max="5899" width="40.6640625" style="19" customWidth="1"/>
    <col min="5900" max="5900" width="0" style="19" hidden="1" customWidth="1"/>
    <col min="5901" max="6144" width="9.109375" style="19"/>
    <col min="6145" max="6145" width="0" style="19" hidden="1" customWidth="1"/>
    <col min="6146" max="6146" width="40.6640625" style="19" customWidth="1"/>
    <col min="6147" max="6147" width="11.109375" style="19" customWidth="1"/>
    <col min="6148" max="6148" width="28.109375" style="19" customWidth="1"/>
    <col min="6149" max="6149" width="10" style="19" customWidth="1"/>
    <col min="6150" max="6150" width="10.33203125" style="19" customWidth="1"/>
    <col min="6151" max="6154" width="9.109375" style="19"/>
    <col min="6155" max="6155" width="40.6640625" style="19" customWidth="1"/>
    <col min="6156" max="6156" width="0" style="19" hidden="1" customWidth="1"/>
    <col min="6157" max="6400" width="9.109375" style="19"/>
    <col min="6401" max="6401" width="0" style="19" hidden="1" customWidth="1"/>
    <col min="6402" max="6402" width="40.6640625" style="19" customWidth="1"/>
    <col min="6403" max="6403" width="11.109375" style="19" customWidth="1"/>
    <col min="6404" max="6404" width="28.109375" style="19" customWidth="1"/>
    <col min="6405" max="6405" width="10" style="19" customWidth="1"/>
    <col min="6406" max="6406" width="10.33203125" style="19" customWidth="1"/>
    <col min="6407" max="6410" width="9.109375" style="19"/>
    <col min="6411" max="6411" width="40.6640625" style="19" customWidth="1"/>
    <col min="6412" max="6412" width="0" style="19" hidden="1" customWidth="1"/>
    <col min="6413" max="6656" width="9.109375" style="19"/>
    <col min="6657" max="6657" width="0" style="19" hidden="1" customWidth="1"/>
    <col min="6658" max="6658" width="40.6640625" style="19" customWidth="1"/>
    <col min="6659" max="6659" width="11.109375" style="19" customWidth="1"/>
    <col min="6660" max="6660" width="28.109375" style="19" customWidth="1"/>
    <col min="6661" max="6661" width="10" style="19" customWidth="1"/>
    <col min="6662" max="6662" width="10.33203125" style="19" customWidth="1"/>
    <col min="6663" max="6666" width="9.109375" style="19"/>
    <col min="6667" max="6667" width="40.6640625" style="19" customWidth="1"/>
    <col min="6668" max="6668" width="0" style="19" hidden="1" customWidth="1"/>
    <col min="6669" max="6912" width="9.109375" style="19"/>
    <col min="6913" max="6913" width="0" style="19" hidden="1" customWidth="1"/>
    <col min="6914" max="6914" width="40.6640625" style="19" customWidth="1"/>
    <col min="6915" max="6915" width="11.109375" style="19" customWidth="1"/>
    <col min="6916" max="6916" width="28.109375" style="19" customWidth="1"/>
    <col min="6917" max="6917" width="10" style="19" customWidth="1"/>
    <col min="6918" max="6918" width="10.33203125" style="19" customWidth="1"/>
    <col min="6919" max="6922" width="9.109375" style="19"/>
    <col min="6923" max="6923" width="40.6640625" style="19" customWidth="1"/>
    <col min="6924" max="6924" width="0" style="19" hidden="1" customWidth="1"/>
    <col min="6925" max="7168" width="9.109375" style="19"/>
    <col min="7169" max="7169" width="0" style="19" hidden="1" customWidth="1"/>
    <col min="7170" max="7170" width="40.6640625" style="19" customWidth="1"/>
    <col min="7171" max="7171" width="11.109375" style="19" customWidth="1"/>
    <col min="7172" max="7172" width="28.109375" style="19" customWidth="1"/>
    <col min="7173" max="7173" width="10" style="19" customWidth="1"/>
    <col min="7174" max="7174" width="10.33203125" style="19" customWidth="1"/>
    <col min="7175" max="7178" width="9.109375" style="19"/>
    <col min="7179" max="7179" width="40.6640625" style="19" customWidth="1"/>
    <col min="7180" max="7180" width="0" style="19" hidden="1" customWidth="1"/>
    <col min="7181" max="7424" width="9.109375" style="19"/>
    <col min="7425" max="7425" width="0" style="19" hidden="1" customWidth="1"/>
    <col min="7426" max="7426" width="40.6640625" style="19" customWidth="1"/>
    <col min="7427" max="7427" width="11.109375" style="19" customWidth="1"/>
    <col min="7428" max="7428" width="28.109375" style="19" customWidth="1"/>
    <col min="7429" max="7429" width="10" style="19" customWidth="1"/>
    <col min="7430" max="7430" width="10.33203125" style="19" customWidth="1"/>
    <col min="7431" max="7434" width="9.109375" style="19"/>
    <col min="7435" max="7435" width="40.6640625" style="19" customWidth="1"/>
    <col min="7436" max="7436" width="0" style="19" hidden="1" customWidth="1"/>
    <col min="7437" max="7680" width="9.109375" style="19"/>
    <col min="7681" max="7681" width="0" style="19" hidden="1" customWidth="1"/>
    <col min="7682" max="7682" width="40.6640625" style="19" customWidth="1"/>
    <col min="7683" max="7683" width="11.109375" style="19" customWidth="1"/>
    <col min="7684" max="7684" width="28.109375" style="19" customWidth="1"/>
    <col min="7685" max="7685" width="10" style="19" customWidth="1"/>
    <col min="7686" max="7686" width="10.33203125" style="19" customWidth="1"/>
    <col min="7687" max="7690" width="9.109375" style="19"/>
    <col min="7691" max="7691" width="40.6640625" style="19" customWidth="1"/>
    <col min="7692" max="7692" width="0" style="19" hidden="1" customWidth="1"/>
    <col min="7693" max="7936" width="9.109375" style="19"/>
    <col min="7937" max="7937" width="0" style="19" hidden="1" customWidth="1"/>
    <col min="7938" max="7938" width="40.6640625" style="19" customWidth="1"/>
    <col min="7939" max="7939" width="11.109375" style="19" customWidth="1"/>
    <col min="7940" max="7940" width="28.109375" style="19" customWidth="1"/>
    <col min="7941" max="7941" width="10" style="19" customWidth="1"/>
    <col min="7942" max="7942" width="10.33203125" style="19" customWidth="1"/>
    <col min="7943" max="7946" width="9.109375" style="19"/>
    <col min="7947" max="7947" width="40.6640625" style="19" customWidth="1"/>
    <col min="7948" max="7948" width="0" style="19" hidden="1" customWidth="1"/>
    <col min="7949" max="8192" width="9.109375" style="19"/>
    <col min="8193" max="8193" width="0" style="19" hidden="1" customWidth="1"/>
    <col min="8194" max="8194" width="40.6640625" style="19" customWidth="1"/>
    <col min="8195" max="8195" width="11.109375" style="19" customWidth="1"/>
    <col min="8196" max="8196" width="28.109375" style="19" customWidth="1"/>
    <col min="8197" max="8197" width="10" style="19" customWidth="1"/>
    <col min="8198" max="8198" width="10.33203125" style="19" customWidth="1"/>
    <col min="8199" max="8202" width="9.109375" style="19"/>
    <col min="8203" max="8203" width="40.6640625" style="19" customWidth="1"/>
    <col min="8204" max="8204" width="0" style="19" hidden="1" customWidth="1"/>
    <col min="8205" max="8448" width="9.109375" style="19"/>
    <col min="8449" max="8449" width="0" style="19" hidden="1" customWidth="1"/>
    <col min="8450" max="8450" width="40.6640625" style="19" customWidth="1"/>
    <col min="8451" max="8451" width="11.109375" style="19" customWidth="1"/>
    <col min="8452" max="8452" width="28.109375" style="19" customWidth="1"/>
    <col min="8453" max="8453" width="10" style="19" customWidth="1"/>
    <col min="8454" max="8454" width="10.33203125" style="19" customWidth="1"/>
    <col min="8455" max="8458" width="9.109375" style="19"/>
    <col min="8459" max="8459" width="40.6640625" style="19" customWidth="1"/>
    <col min="8460" max="8460" width="0" style="19" hidden="1" customWidth="1"/>
    <col min="8461" max="8704" width="9.109375" style="19"/>
    <col min="8705" max="8705" width="0" style="19" hidden="1" customWidth="1"/>
    <col min="8706" max="8706" width="40.6640625" style="19" customWidth="1"/>
    <col min="8707" max="8707" width="11.109375" style="19" customWidth="1"/>
    <col min="8708" max="8708" width="28.109375" style="19" customWidth="1"/>
    <col min="8709" max="8709" width="10" style="19" customWidth="1"/>
    <col min="8710" max="8710" width="10.33203125" style="19" customWidth="1"/>
    <col min="8711" max="8714" width="9.109375" style="19"/>
    <col min="8715" max="8715" width="40.6640625" style="19" customWidth="1"/>
    <col min="8716" max="8716" width="0" style="19" hidden="1" customWidth="1"/>
    <col min="8717" max="8960" width="9.109375" style="19"/>
    <col min="8961" max="8961" width="0" style="19" hidden="1" customWidth="1"/>
    <col min="8962" max="8962" width="40.6640625" style="19" customWidth="1"/>
    <col min="8963" max="8963" width="11.109375" style="19" customWidth="1"/>
    <col min="8964" max="8964" width="28.109375" style="19" customWidth="1"/>
    <col min="8965" max="8965" width="10" style="19" customWidth="1"/>
    <col min="8966" max="8966" width="10.33203125" style="19" customWidth="1"/>
    <col min="8967" max="8970" width="9.109375" style="19"/>
    <col min="8971" max="8971" width="40.6640625" style="19" customWidth="1"/>
    <col min="8972" max="8972" width="0" style="19" hidden="1" customWidth="1"/>
    <col min="8973" max="9216" width="9.109375" style="19"/>
    <col min="9217" max="9217" width="0" style="19" hidden="1" customWidth="1"/>
    <col min="9218" max="9218" width="40.6640625" style="19" customWidth="1"/>
    <col min="9219" max="9219" width="11.109375" style="19" customWidth="1"/>
    <col min="9220" max="9220" width="28.109375" style="19" customWidth="1"/>
    <col min="9221" max="9221" width="10" style="19" customWidth="1"/>
    <col min="9222" max="9222" width="10.33203125" style="19" customWidth="1"/>
    <col min="9223" max="9226" width="9.109375" style="19"/>
    <col min="9227" max="9227" width="40.6640625" style="19" customWidth="1"/>
    <col min="9228" max="9228" width="0" style="19" hidden="1" customWidth="1"/>
    <col min="9229" max="9472" width="9.109375" style="19"/>
    <col min="9473" max="9473" width="0" style="19" hidden="1" customWidth="1"/>
    <col min="9474" max="9474" width="40.6640625" style="19" customWidth="1"/>
    <col min="9475" max="9475" width="11.109375" style="19" customWidth="1"/>
    <col min="9476" max="9476" width="28.109375" style="19" customWidth="1"/>
    <col min="9477" max="9477" width="10" style="19" customWidth="1"/>
    <col min="9478" max="9478" width="10.33203125" style="19" customWidth="1"/>
    <col min="9479" max="9482" width="9.109375" style="19"/>
    <col min="9483" max="9483" width="40.6640625" style="19" customWidth="1"/>
    <col min="9484" max="9484" width="0" style="19" hidden="1" customWidth="1"/>
    <col min="9485" max="9728" width="9.109375" style="19"/>
    <col min="9729" max="9729" width="0" style="19" hidden="1" customWidth="1"/>
    <col min="9730" max="9730" width="40.6640625" style="19" customWidth="1"/>
    <col min="9731" max="9731" width="11.109375" style="19" customWidth="1"/>
    <col min="9732" max="9732" width="28.109375" style="19" customWidth="1"/>
    <col min="9733" max="9733" width="10" style="19" customWidth="1"/>
    <col min="9734" max="9734" width="10.33203125" style="19" customWidth="1"/>
    <col min="9735" max="9738" width="9.109375" style="19"/>
    <col min="9739" max="9739" width="40.6640625" style="19" customWidth="1"/>
    <col min="9740" max="9740" width="0" style="19" hidden="1" customWidth="1"/>
    <col min="9741" max="9984" width="9.109375" style="19"/>
    <col min="9985" max="9985" width="0" style="19" hidden="1" customWidth="1"/>
    <col min="9986" max="9986" width="40.6640625" style="19" customWidth="1"/>
    <col min="9987" max="9987" width="11.109375" style="19" customWidth="1"/>
    <col min="9988" max="9988" width="28.109375" style="19" customWidth="1"/>
    <col min="9989" max="9989" width="10" style="19" customWidth="1"/>
    <col min="9990" max="9990" width="10.33203125" style="19" customWidth="1"/>
    <col min="9991" max="9994" width="9.109375" style="19"/>
    <col min="9995" max="9995" width="40.6640625" style="19" customWidth="1"/>
    <col min="9996" max="9996" width="0" style="19" hidden="1" customWidth="1"/>
    <col min="9997" max="10240" width="9.109375" style="19"/>
    <col min="10241" max="10241" width="0" style="19" hidden="1" customWidth="1"/>
    <col min="10242" max="10242" width="40.6640625" style="19" customWidth="1"/>
    <col min="10243" max="10243" width="11.109375" style="19" customWidth="1"/>
    <col min="10244" max="10244" width="28.109375" style="19" customWidth="1"/>
    <col min="10245" max="10245" width="10" style="19" customWidth="1"/>
    <col min="10246" max="10246" width="10.33203125" style="19" customWidth="1"/>
    <col min="10247" max="10250" width="9.109375" style="19"/>
    <col min="10251" max="10251" width="40.6640625" style="19" customWidth="1"/>
    <col min="10252" max="10252" width="0" style="19" hidden="1" customWidth="1"/>
    <col min="10253" max="10496" width="9.109375" style="19"/>
    <col min="10497" max="10497" width="0" style="19" hidden="1" customWidth="1"/>
    <col min="10498" max="10498" width="40.6640625" style="19" customWidth="1"/>
    <col min="10499" max="10499" width="11.109375" style="19" customWidth="1"/>
    <col min="10500" max="10500" width="28.109375" style="19" customWidth="1"/>
    <col min="10501" max="10501" width="10" style="19" customWidth="1"/>
    <col min="10502" max="10502" width="10.33203125" style="19" customWidth="1"/>
    <col min="10503" max="10506" width="9.109375" style="19"/>
    <col min="10507" max="10507" width="40.6640625" style="19" customWidth="1"/>
    <col min="10508" max="10508" width="0" style="19" hidden="1" customWidth="1"/>
    <col min="10509" max="10752" width="9.109375" style="19"/>
    <col min="10753" max="10753" width="0" style="19" hidden="1" customWidth="1"/>
    <col min="10754" max="10754" width="40.6640625" style="19" customWidth="1"/>
    <col min="10755" max="10755" width="11.109375" style="19" customWidth="1"/>
    <col min="10756" max="10756" width="28.109375" style="19" customWidth="1"/>
    <col min="10757" max="10757" width="10" style="19" customWidth="1"/>
    <col min="10758" max="10758" width="10.33203125" style="19" customWidth="1"/>
    <col min="10759" max="10762" width="9.109375" style="19"/>
    <col min="10763" max="10763" width="40.6640625" style="19" customWidth="1"/>
    <col min="10764" max="10764" width="0" style="19" hidden="1" customWidth="1"/>
    <col min="10765" max="11008" width="9.109375" style="19"/>
    <col min="11009" max="11009" width="0" style="19" hidden="1" customWidth="1"/>
    <col min="11010" max="11010" width="40.6640625" style="19" customWidth="1"/>
    <col min="11011" max="11011" width="11.109375" style="19" customWidth="1"/>
    <col min="11012" max="11012" width="28.109375" style="19" customWidth="1"/>
    <col min="11013" max="11013" width="10" style="19" customWidth="1"/>
    <col min="11014" max="11014" width="10.33203125" style="19" customWidth="1"/>
    <col min="11015" max="11018" width="9.109375" style="19"/>
    <col min="11019" max="11019" width="40.6640625" style="19" customWidth="1"/>
    <col min="11020" max="11020" width="0" style="19" hidden="1" customWidth="1"/>
    <col min="11021" max="11264" width="9.109375" style="19"/>
    <col min="11265" max="11265" width="0" style="19" hidden="1" customWidth="1"/>
    <col min="11266" max="11266" width="40.6640625" style="19" customWidth="1"/>
    <col min="11267" max="11267" width="11.109375" style="19" customWidth="1"/>
    <col min="11268" max="11268" width="28.109375" style="19" customWidth="1"/>
    <col min="11269" max="11269" width="10" style="19" customWidth="1"/>
    <col min="11270" max="11270" width="10.33203125" style="19" customWidth="1"/>
    <col min="11271" max="11274" width="9.109375" style="19"/>
    <col min="11275" max="11275" width="40.6640625" style="19" customWidth="1"/>
    <col min="11276" max="11276" width="0" style="19" hidden="1" customWidth="1"/>
    <col min="11277" max="11520" width="9.109375" style="19"/>
    <col min="11521" max="11521" width="0" style="19" hidden="1" customWidth="1"/>
    <col min="11522" max="11522" width="40.6640625" style="19" customWidth="1"/>
    <col min="11523" max="11523" width="11.109375" style="19" customWidth="1"/>
    <col min="11524" max="11524" width="28.109375" style="19" customWidth="1"/>
    <col min="11525" max="11525" width="10" style="19" customWidth="1"/>
    <col min="11526" max="11526" width="10.33203125" style="19" customWidth="1"/>
    <col min="11527" max="11530" width="9.109375" style="19"/>
    <col min="11531" max="11531" width="40.6640625" style="19" customWidth="1"/>
    <col min="11532" max="11532" width="0" style="19" hidden="1" customWidth="1"/>
    <col min="11533" max="11776" width="9.109375" style="19"/>
    <col min="11777" max="11777" width="0" style="19" hidden="1" customWidth="1"/>
    <col min="11778" max="11778" width="40.6640625" style="19" customWidth="1"/>
    <col min="11779" max="11779" width="11.109375" style="19" customWidth="1"/>
    <col min="11780" max="11780" width="28.109375" style="19" customWidth="1"/>
    <col min="11781" max="11781" width="10" style="19" customWidth="1"/>
    <col min="11782" max="11782" width="10.33203125" style="19" customWidth="1"/>
    <col min="11783" max="11786" width="9.109375" style="19"/>
    <col min="11787" max="11787" width="40.6640625" style="19" customWidth="1"/>
    <col min="11788" max="11788" width="0" style="19" hidden="1" customWidth="1"/>
    <col min="11789" max="12032" width="9.109375" style="19"/>
    <col min="12033" max="12033" width="0" style="19" hidden="1" customWidth="1"/>
    <col min="12034" max="12034" width="40.6640625" style="19" customWidth="1"/>
    <col min="12035" max="12035" width="11.109375" style="19" customWidth="1"/>
    <col min="12036" max="12036" width="28.109375" style="19" customWidth="1"/>
    <col min="12037" max="12037" width="10" style="19" customWidth="1"/>
    <col min="12038" max="12038" width="10.33203125" style="19" customWidth="1"/>
    <col min="12039" max="12042" width="9.109375" style="19"/>
    <col min="12043" max="12043" width="40.6640625" style="19" customWidth="1"/>
    <col min="12044" max="12044" width="0" style="19" hidden="1" customWidth="1"/>
    <col min="12045" max="12288" width="9.109375" style="19"/>
    <col min="12289" max="12289" width="0" style="19" hidden="1" customWidth="1"/>
    <col min="12290" max="12290" width="40.6640625" style="19" customWidth="1"/>
    <col min="12291" max="12291" width="11.109375" style="19" customWidth="1"/>
    <col min="12292" max="12292" width="28.109375" style="19" customWidth="1"/>
    <col min="12293" max="12293" width="10" style="19" customWidth="1"/>
    <col min="12294" max="12294" width="10.33203125" style="19" customWidth="1"/>
    <col min="12295" max="12298" width="9.109375" style="19"/>
    <col min="12299" max="12299" width="40.6640625" style="19" customWidth="1"/>
    <col min="12300" max="12300" width="0" style="19" hidden="1" customWidth="1"/>
    <col min="12301" max="12544" width="9.109375" style="19"/>
    <col min="12545" max="12545" width="0" style="19" hidden="1" customWidth="1"/>
    <col min="12546" max="12546" width="40.6640625" style="19" customWidth="1"/>
    <col min="12547" max="12547" width="11.109375" style="19" customWidth="1"/>
    <col min="12548" max="12548" width="28.109375" style="19" customWidth="1"/>
    <col min="12549" max="12549" width="10" style="19" customWidth="1"/>
    <col min="12550" max="12550" width="10.33203125" style="19" customWidth="1"/>
    <col min="12551" max="12554" width="9.109375" style="19"/>
    <col min="12555" max="12555" width="40.6640625" style="19" customWidth="1"/>
    <col min="12556" max="12556" width="0" style="19" hidden="1" customWidth="1"/>
    <col min="12557" max="12800" width="9.109375" style="19"/>
    <col min="12801" max="12801" width="0" style="19" hidden="1" customWidth="1"/>
    <col min="12802" max="12802" width="40.6640625" style="19" customWidth="1"/>
    <col min="12803" max="12803" width="11.109375" style="19" customWidth="1"/>
    <col min="12804" max="12804" width="28.109375" style="19" customWidth="1"/>
    <col min="12805" max="12805" width="10" style="19" customWidth="1"/>
    <col min="12806" max="12806" width="10.33203125" style="19" customWidth="1"/>
    <col min="12807" max="12810" width="9.109375" style="19"/>
    <col min="12811" max="12811" width="40.6640625" style="19" customWidth="1"/>
    <col min="12812" max="12812" width="0" style="19" hidden="1" customWidth="1"/>
    <col min="12813" max="13056" width="9.109375" style="19"/>
    <col min="13057" max="13057" width="0" style="19" hidden="1" customWidth="1"/>
    <col min="13058" max="13058" width="40.6640625" style="19" customWidth="1"/>
    <col min="13059" max="13059" width="11.109375" style="19" customWidth="1"/>
    <col min="13060" max="13060" width="28.109375" style="19" customWidth="1"/>
    <col min="13061" max="13061" width="10" style="19" customWidth="1"/>
    <col min="13062" max="13062" width="10.33203125" style="19" customWidth="1"/>
    <col min="13063" max="13066" width="9.109375" style="19"/>
    <col min="13067" max="13067" width="40.6640625" style="19" customWidth="1"/>
    <col min="13068" max="13068" width="0" style="19" hidden="1" customWidth="1"/>
    <col min="13069" max="13312" width="9.109375" style="19"/>
    <col min="13313" max="13313" width="0" style="19" hidden="1" customWidth="1"/>
    <col min="13314" max="13314" width="40.6640625" style="19" customWidth="1"/>
    <col min="13315" max="13315" width="11.109375" style="19" customWidth="1"/>
    <col min="13316" max="13316" width="28.109375" style="19" customWidth="1"/>
    <col min="13317" max="13317" width="10" style="19" customWidth="1"/>
    <col min="13318" max="13318" width="10.33203125" style="19" customWidth="1"/>
    <col min="13319" max="13322" width="9.109375" style="19"/>
    <col min="13323" max="13323" width="40.6640625" style="19" customWidth="1"/>
    <col min="13324" max="13324" width="0" style="19" hidden="1" customWidth="1"/>
    <col min="13325" max="13568" width="9.109375" style="19"/>
    <col min="13569" max="13569" width="0" style="19" hidden="1" customWidth="1"/>
    <col min="13570" max="13570" width="40.6640625" style="19" customWidth="1"/>
    <col min="13571" max="13571" width="11.109375" style="19" customWidth="1"/>
    <col min="13572" max="13572" width="28.109375" style="19" customWidth="1"/>
    <col min="13573" max="13573" width="10" style="19" customWidth="1"/>
    <col min="13574" max="13574" width="10.33203125" style="19" customWidth="1"/>
    <col min="13575" max="13578" width="9.109375" style="19"/>
    <col min="13579" max="13579" width="40.6640625" style="19" customWidth="1"/>
    <col min="13580" max="13580" width="0" style="19" hidden="1" customWidth="1"/>
    <col min="13581" max="13824" width="9.109375" style="19"/>
    <col min="13825" max="13825" width="0" style="19" hidden="1" customWidth="1"/>
    <col min="13826" max="13826" width="40.6640625" style="19" customWidth="1"/>
    <col min="13827" max="13827" width="11.109375" style="19" customWidth="1"/>
    <col min="13828" max="13828" width="28.109375" style="19" customWidth="1"/>
    <col min="13829" max="13829" width="10" style="19" customWidth="1"/>
    <col min="13830" max="13830" width="10.33203125" style="19" customWidth="1"/>
    <col min="13831" max="13834" width="9.109375" style="19"/>
    <col min="13835" max="13835" width="40.6640625" style="19" customWidth="1"/>
    <col min="13836" max="13836" width="0" style="19" hidden="1" customWidth="1"/>
    <col min="13837" max="14080" width="9.109375" style="19"/>
    <col min="14081" max="14081" width="0" style="19" hidden="1" customWidth="1"/>
    <col min="14082" max="14082" width="40.6640625" style="19" customWidth="1"/>
    <col min="14083" max="14083" width="11.109375" style="19" customWidth="1"/>
    <col min="14084" max="14084" width="28.109375" style="19" customWidth="1"/>
    <col min="14085" max="14085" width="10" style="19" customWidth="1"/>
    <col min="14086" max="14086" width="10.33203125" style="19" customWidth="1"/>
    <col min="14087" max="14090" width="9.109375" style="19"/>
    <col min="14091" max="14091" width="40.6640625" style="19" customWidth="1"/>
    <col min="14092" max="14092" width="0" style="19" hidden="1" customWidth="1"/>
    <col min="14093" max="14336" width="9.109375" style="19"/>
    <col min="14337" max="14337" width="0" style="19" hidden="1" customWidth="1"/>
    <col min="14338" max="14338" width="40.6640625" style="19" customWidth="1"/>
    <col min="14339" max="14339" width="11.109375" style="19" customWidth="1"/>
    <col min="14340" max="14340" width="28.109375" style="19" customWidth="1"/>
    <col min="14341" max="14341" width="10" style="19" customWidth="1"/>
    <col min="14342" max="14342" width="10.33203125" style="19" customWidth="1"/>
    <col min="14343" max="14346" width="9.109375" style="19"/>
    <col min="14347" max="14347" width="40.6640625" style="19" customWidth="1"/>
    <col min="14348" max="14348" width="0" style="19" hidden="1" customWidth="1"/>
    <col min="14349" max="14592" width="9.109375" style="19"/>
    <col min="14593" max="14593" width="0" style="19" hidden="1" customWidth="1"/>
    <col min="14594" max="14594" width="40.6640625" style="19" customWidth="1"/>
    <col min="14595" max="14595" width="11.109375" style="19" customWidth="1"/>
    <col min="14596" max="14596" width="28.109375" style="19" customWidth="1"/>
    <col min="14597" max="14597" width="10" style="19" customWidth="1"/>
    <col min="14598" max="14598" width="10.33203125" style="19" customWidth="1"/>
    <col min="14599" max="14602" width="9.109375" style="19"/>
    <col min="14603" max="14603" width="40.6640625" style="19" customWidth="1"/>
    <col min="14604" max="14604" width="0" style="19" hidden="1" customWidth="1"/>
    <col min="14605" max="14848" width="9.109375" style="19"/>
    <col min="14849" max="14849" width="0" style="19" hidden="1" customWidth="1"/>
    <col min="14850" max="14850" width="40.6640625" style="19" customWidth="1"/>
    <col min="14851" max="14851" width="11.109375" style="19" customWidth="1"/>
    <col min="14852" max="14852" width="28.109375" style="19" customWidth="1"/>
    <col min="14853" max="14853" width="10" style="19" customWidth="1"/>
    <col min="14854" max="14854" width="10.33203125" style="19" customWidth="1"/>
    <col min="14855" max="14858" width="9.109375" style="19"/>
    <col min="14859" max="14859" width="40.6640625" style="19" customWidth="1"/>
    <col min="14860" max="14860" width="0" style="19" hidden="1" customWidth="1"/>
    <col min="14861" max="15104" width="9.109375" style="19"/>
    <col min="15105" max="15105" width="0" style="19" hidden="1" customWidth="1"/>
    <col min="15106" max="15106" width="40.6640625" style="19" customWidth="1"/>
    <col min="15107" max="15107" width="11.109375" style="19" customWidth="1"/>
    <col min="15108" max="15108" width="28.109375" style="19" customWidth="1"/>
    <col min="15109" max="15109" width="10" style="19" customWidth="1"/>
    <col min="15110" max="15110" width="10.33203125" style="19" customWidth="1"/>
    <col min="15111" max="15114" width="9.109375" style="19"/>
    <col min="15115" max="15115" width="40.6640625" style="19" customWidth="1"/>
    <col min="15116" max="15116" width="0" style="19" hidden="1" customWidth="1"/>
    <col min="15117" max="15360" width="9.109375" style="19"/>
    <col min="15361" max="15361" width="0" style="19" hidden="1" customWidth="1"/>
    <col min="15362" max="15362" width="40.6640625" style="19" customWidth="1"/>
    <col min="15363" max="15363" width="11.109375" style="19" customWidth="1"/>
    <col min="15364" max="15364" width="28.109375" style="19" customWidth="1"/>
    <col min="15365" max="15365" width="10" style="19" customWidth="1"/>
    <col min="15366" max="15366" width="10.33203125" style="19" customWidth="1"/>
    <col min="15367" max="15370" width="9.109375" style="19"/>
    <col min="15371" max="15371" width="40.6640625" style="19" customWidth="1"/>
    <col min="15372" max="15372" width="0" style="19" hidden="1" customWidth="1"/>
    <col min="15373" max="15616" width="9.109375" style="19"/>
    <col min="15617" max="15617" width="0" style="19" hidden="1" customWidth="1"/>
    <col min="15618" max="15618" width="40.6640625" style="19" customWidth="1"/>
    <col min="15619" max="15619" width="11.109375" style="19" customWidth="1"/>
    <col min="15620" max="15620" width="28.109375" style="19" customWidth="1"/>
    <col min="15621" max="15621" width="10" style="19" customWidth="1"/>
    <col min="15622" max="15622" width="10.33203125" style="19" customWidth="1"/>
    <col min="15623" max="15626" width="9.109375" style="19"/>
    <col min="15627" max="15627" width="40.6640625" style="19" customWidth="1"/>
    <col min="15628" max="15628" width="0" style="19" hidden="1" customWidth="1"/>
    <col min="15629" max="15872" width="9.109375" style="19"/>
    <col min="15873" max="15873" width="0" style="19" hidden="1" customWidth="1"/>
    <col min="15874" max="15874" width="40.6640625" style="19" customWidth="1"/>
    <col min="15875" max="15875" width="11.109375" style="19" customWidth="1"/>
    <col min="15876" max="15876" width="28.109375" style="19" customWidth="1"/>
    <col min="15877" max="15877" width="10" style="19" customWidth="1"/>
    <col min="15878" max="15878" width="10.33203125" style="19" customWidth="1"/>
    <col min="15879" max="15882" width="9.109375" style="19"/>
    <col min="15883" max="15883" width="40.6640625" style="19" customWidth="1"/>
    <col min="15884" max="15884" width="0" style="19" hidden="1" customWidth="1"/>
    <col min="15885" max="16128" width="9.109375" style="19"/>
    <col min="16129" max="16129" width="0" style="19" hidden="1" customWidth="1"/>
    <col min="16130" max="16130" width="40.6640625" style="19" customWidth="1"/>
    <col min="16131" max="16131" width="11.109375" style="19" customWidth="1"/>
    <col min="16132" max="16132" width="28.109375" style="19" customWidth="1"/>
    <col min="16133" max="16133" width="10" style="19" customWidth="1"/>
    <col min="16134" max="16134" width="10.33203125" style="19" customWidth="1"/>
    <col min="16135" max="16138" width="9.109375" style="19"/>
    <col min="16139" max="16139" width="40.6640625" style="19" customWidth="1"/>
    <col min="16140" max="16140" width="0" style="19" hidden="1" customWidth="1"/>
    <col min="16141" max="16384" width="9.109375" style="19"/>
  </cols>
  <sheetData>
    <row r="1" spans="2:11" ht="12" x14ac:dyDescent="0.25">
      <c r="B1" s="13" t="s">
        <v>4</v>
      </c>
    </row>
    <row r="2" spans="2:11" x14ac:dyDescent="0.2">
      <c r="B2" s="19" t="s">
        <v>102</v>
      </c>
    </row>
    <row r="3" spans="2:11" ht="15.75" customHeight="1" x14ac:dyDescent="0.4">
      <c r="B3" s="143"/>
      <c r="C3" s="143"/>
      <c r="D3" s="143"/>
      <c r="E3" s="143"/>
      <c r="F3" s="143"/>
      <c r="G3" s="143"/>
      <c r="H3" s="143"/>
      <c r="I3" s="143"/>
      <c r="J3" s="143"/>
      <c r="K3" s="143"/>
    </row>
    <row r="4" spans="2:11" ht="21.75" customHeight="1" x14ac:dyDescent="0.4">
      <c r="B4" s="143" t="s">
        <v>13</v>
      </c>
      <c r="C4" s="143"/>
      <c r="D4" s="143"/>
      <c r="E4" s="143"/>
      <c r="F4" s="143"/>
      <c r="G4" s="143"/>
      <c r="H4" s="143"/>
      <c r="I4" s="143"/>
      <c r="J4" s="143"/>
      <c r="K4" s="143"/>
    </row>
    <row r="5" spans="2:11" ht="22.5" customHeight="1" x14ac:dyDescent="0.4">
      <c r="B5" s="143" t="s">
        <v>14</v>
      </c>
      <c r="C5" s="143"/>
      <c r="D5" s="143"/>
      <c r="E5" s="143"/>
      <c r="F5" s="143"/>
      <c r="G5" s="143"/>
      <c r="H5" s="143"/>
      <c r="I5" s="143"/>
      <c r="J5" s="143"/>
      <c r="K5" s="143"/>
    </row>
    <row r="6" spans="2:11" ht="21" customHeight="1" x14ac:dyDescent="0.4">
      <c r="B6" s="144" t="s">
        <v>111</v>
      </c>
      <c r="C6" s="143"/>
      <c r="D6" s="143"/>
      <c r="E6" s="143"/>
      <c r="F6" s="143"/>
      <c r="G6" s="143"/>
      <c r="H6" s="143"/>
      <c r="I6" s="143"/>
      <c r="J6" s="143"/>
      <c r="K6" s="143"/>
    </row>
    <row r="7" spans="2:11" ht="21" customHeight="1" x14ac:dyDescent="0.4">
      <c r="B7" s="20"/>
      <c r="C7" s="21"/>
      <c r="D7" s="21"/>
      <c r="E7" s="21"/>
      <c r="F7" s="21"/>
      <c r="G7" s="21"/>
      <c r="H7" s="21"/>
      <c r="I7" s="21"/>
      <c r="J7" s="21"/>
      <c r="K7" s="21"/>
    </row>
    <row r="8" spans="2:11" s="22" customFormat="1" ht="34.200000000000003" customHeight="1" x14ac:dyDescent="0.3">
      <c r="B8" s="23" t="s">
        <v>15</v>
      </c>
      <c r="C8" s="24"/>
      <c r="D8" s="108" t="s">
        <v>16</v>
      </c>
      <c r="E8" s="109"/>
      <c r="F8" s="109"/>
      <c r="G8" s="109"/>
      <c r="H8" s="109"/>
      <c r="K8" s="25"/>
    </row>
    <row r="9" spans="2:11" s="22" customFormat="1" ht="34.200000000000003" customHeight="1" x14ac:dyDescent="0.3">
      <c r="B9" s="23" t="s">
        <v>17</v>
      </c>
      <c r="C9" s="26"/>
      <c r="D9" s="108" t="s">
        <v>18</v>
      </c>
      <c r="E9" s="109"/>
      <c r="F9" s="109"/>
      <c r="G9" s="109"/>
      <c r="H9" s="109"/>
      <c r="K9" s="25"/>
    </row>
    <row r="10" spans="2:11" s="22" customFormat="1" ht="34.200000000000003" customHeight="1" x14ac:dyDescent="0.3">
      <c r="B10" s="23" t="s">
        <v>112</v>
      </c>
      <c r="C10" s="26"/>
      <c r="D10" s="108" t="s">
        <v>19</v>
      </c>
      <c r="E10" s="109"/>
      <c r="F10" s="109"/>
      <c r="G10" s="109"/>
      <c r="H10" s="109"/>
      <c r="K10" s="25"/>
    </row>
    <row r="11" spans="2:11" s="22" customFormat="1" ht="34.200000000000003" customHeight="1" x14ac:dyDescent="0.3">
      <c r="B11" s="12"/>
      <c r="C11" s="25"/>
      <c r="D11" s="107"/>
      <c r="E11" s="25"/>
      <c r="F11" s="25"/>
      <c r="G11" s="25"/>
      <c r="H11" s="25"/>
      <c r="K11" s="25"/>
    </row>
    <row r="12" spans="2:11" s="22" customFormat="1" ht="78.599999999999994" customHeight="1" x14ac:dyDescent="0.2">
      <c r="B12" s="147" t="s">
        <v>105</v>
      </c>
      <c r="C12" s="147"/>
      <c r="D12" s="147"/>
      <c r="E12" s="147"/>
      <c r="F12" s="147"/>
      <c r="G12" s="147"/>
      <c r="H12" s="147"/>
      <c r="I12" s="147"/>
      <c r="J12" s="147"/>
      <c r="K12" s="147"/>
    </row>
    <row r="13" spans="2:11" s="22" customFormat="1" ht="112.2" customHeight="1" x14ac:dyDescent="0.2">
      <c r="B13" s="148" t="s">
        <v>104</v>
      </c>
      <c r="C13" s="148"/>
      <c r="D13" s="148"/>
      <c r="E13" s="148"/>
      <c r="F13" s="148"/>
      <c r="G13" s="148"/>
      <c r="H13" s="148"/>
      <c r="I13" s="148"/>
      <c r="J13" s="148"/>
      <c r="K13" s="148"/>
    </row>
    <row r="14" spans="2:11" ht="7.2" customHeight="1" x14ac:dyDescent="0.4">
      <c r="B14" s="20"/>
      <c r="C14" s="21"/>
      <c r="D14" s="21"/>
      <c r="E14" s="21"/>
      <c r="F14" s="21"/>
      <c r="G14" s="21"/>
      <c r="H14" s="21"/>
      <c r="I14" s="21"/>
      <c r="J14" s="21"/>
      <c r="K14" s="21"/>
    </row>
    <row r="15" spans="2:11" s="27" customFormat="1" ht="17.399999999999999" x14ac:dyDescent="0.3">
      <c r="B15" s="140" t="s">
        <v>118</v>
      </c>
      <c r="C15" s="145"/>
      <c r="D15" s="145"/>
      <c r="E15" s="145"/>
      <c r="F15" s="145"/>
      <c r="G15" s="145"/>
      <c r="H15" s="145"/>
      <c r="I15" s="145"/>
      <c r="J15" s="145"/>
      <c r="K15" s="145"/>
    </row>
    <row r="16" spans="2:11" s="22" customFormat="1" ht="17.399999999999999" x14ac:dyDescent="0.3">
      <c r="B16" s="15"/>
      <c r="C16" s="15"/>
      <c r="D16" s="15"/>
      <c r="E16" s="15"/>
      <c r="F16" s="15"/>
      <c r="G16" s="15"/>
      <c r="H16" s="15"/>
      <c r="I16" s="15"/>
      <c r="J16" s="15"/>
      <c r="K16" s="15"/>
    </row>
    <row r="17" spans="2:11" ht="17.399999999999999" x14ac:dyDescent="0.3">
      <c r="B17" s="146" t="s">
        <v>20</v>
      </c>
      <c r="C17" s="146"/>
      <c r="D17" s="146"/>
      <c r="E17" s="146"/>
      <c r="F17" s="146"/>
      <c r="G17" s="146"/>
      <c r="H17" s="146"/>
      <c r="I17" s="28"/>
      <c r="J17" s="146" t="s">
        <v>21</v>
      </c>
      <c r="K17" s="146"/>
    </row>
    <row r="18" spans="2:11" ht="7.5" customHeight="1" x14ac:dyDescent="0.2"/>
    <row r="19" spans="2:11" ht="45" customHeight="1" x14ac:dyDescent="0.2">
      <c r="B19" s="29"/>
      <c r="C19" s="29"/>
      <c r="D19" s="29"/>
      <c r="E19" s="29"/>
      <c r="F19" s="29"/>
      <c r="G19" s="29"/>
      <c r="H19" s="29"/>
      <c r="J19" s="29"/>
      <c r="K19" s="29"/>
    </row>
    <row r="20" spans="2:11" s="22" customFormat="1" ht="17.399999999999999" x14ac:dyDescent="0.3">
      <c r="B20" s="8" t="s">
        <v>22</v>
      </c>
    </row>
    <row r="21" spans="2:11" ht="7.5" customHeight="1" x14ac:dyDescent="0.3">
      <c r="B21" s="28"/>
    </row>
    <row r="22" spans="2:11" ht="7.5" customHeight="1" x14ac:dyDescent="0.3">
      <c r="B22" s="28"/>
    </row>
    <row r="23" spans="2:11" ht="49.95" customHeight="1" x14ac:dyDescent="0.3">
      <c r="B23" s="30"/>
      <c r="C23" s="29"/>
      <c r="D23" s="29"/>
      <c r="E23" s="29"/>
      <c r="F23" s="29"/>
      <c r="G23" s="29"/>
      <c r="H23" s="29"/>
      <c r="J23" s="29"/>
      <c r="K23" s="29"/>
    </row>
    <row r="24" spans="2:11" s="22" customFormat="1" ht="17.399999999999999" x14ac:dyDescent="0.3">
      <c r="B24" s="8" t="s">
        <v>23</v>
      </c>
    </row>
    <row r="25" spans="2:11" ht="20.399999999999999" x14ac:dyDescent="0.35">
      <c r="B25" s="31"/>
    </row>
    <row r="27" spans="2:11" s="27" customFormat="1" ht="39" customHeight="1" x14ac:dyDescent="0.3">
      <c r="B27" s="140" t="s">
        <v>113</v>
      </c>
      <c r="C27" s="140"/>
      <c r="D27" s="140"/>
      <c r="E27" s="140"/>
      <c r="F27" s="140"/>
      <c r="G27" s="140"/>
      <c r="H27" s="140"/>
      <c r="I27" s="140"/>
      <c r="J27" s="140"/>
      <c r="K27" s="140"/>
    </row>
    <row r="28" spans="2:11" s="27" customFormat="1" ht="15.6" x14ac:dyDescent="0.3">
      <c r="B28" s="141"/>
      <c r="C28" s="141"/>
      <c r="D28" s="141"/>
      <c r="E28" s="141"/>
      <c r="F28" s="141"/>
      <c r="G28" s="141"/>
      <c r="H28" s="141"/>
      <c r="I28" s="141"/>
      <c r="J28" s="141"/>
      <c r="K28" s="141"/>
    </row>
    <row r="29" spans="2:11" s="27" customFormat="1" ht="33.6" customHeight="1" x14ac:dyDescent="0.3">
      <c r="B29" s="142" t="s">
        <v>103</v>
      </c>
      <c r="C29" s="142"/>
      <c r="D29" s="142"/>
      <c r="E29" s="142"/>
      <c r="F29" s="142"/>
      <c r="G29" s="142"/>
      <c r="H29" s="142"/>
      <c r="I29" s="142"/>
      <c r="J29" s="142"/>
      <c r="K29" s="142"/>
    </row>
    <row r="30" spans="2:11" s="27" customFormat="1" ht="21" x14ac:dyDescent="0.4">
      <c r="B30" s="31"/>
      <c r="C30" s="32"/>
      <c r="D30" s="32"/>
      <c r="E30" s="32"/>
      <c r="F30" s="32"/>
      <c r="G30" s="32"/>
      <c r="H30" s="32"/>
      <c r="I30" s="32"/>
      <c r="J30" s="32"/>
      <c r="K30" s="32"/>
    </row>
    <row r="31" spans="2:11" s="27" customFormat="1" ht="21" x14ac:dyDescent="0.4">
      <c r="B31" s="31"/>
      <c r="C31" s="32"/>
      <c r="D31" s="32"/>
      <c r="E31" s="32"/>
      <c r="F31" s="32"/>
      <c r="G31" s="32"/>
      <c r="H31" s="32"/>
      <c r="I31" s="32"/>
      <c r="J31" s="32"/>
      <c r="K31" s="32"/>
    </row>
  </sheetData>
  <mergeCells count="12">
    <mergeCell ref="B27:K27"/>
    <mergeCell ref="B28:K28"/>
    <mergeCell ref="B29:K29"/>
    <mergeCell ref="B3:K3"/>
    <mergeCell ref="B4:K4"/>
    <mergeCell ref="B5:K5"/>
    <mergeCell ref="B6:K6"/>
    <mergeCell ref="B15:K15"/>
    <mergeCell ref="B17:H17"/>
    <mergeCell ref="J17:K17"/>
    <mergeCell ref="B12:K12"/>
    <mergeCell ref="B13:K13"/>
  </mergeCells>
  <pageMargins left="0.75" right="0.75" top="0.75" bottom="0.75" header="0.5" footer="0.5"/>
  <pageSetup scale="5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5"/>
  <sheetViews>
    <sheetView zoomScaleNormal="100" zoomScaleSheetLayoutView="100" workbookViewId="0"/>
  </sheetViews>
  <sheetFormatPr defaultColWidth="9.109375" defaultRowHeight="13.2" x14ac:dyDescent="0.25"/>
  <cols>
    <col min="1" max="1" width="4.5546875" style="1" customWidth="1"/>
    <col min="2" max="2" width="13.44140625" style="1" customWidth="1"/>
    <col min="3" max="3" width="2.6640625" style="1" customWidth="1"/>
    <col min="4" max="4" width="29.44140625" style="2" customWidth="1"/>
    <col min="5" max="5" width="2.6640625" style="1" customWidth="1"/>
    <col min="6" max="6" width="18.6640625" style="1" bestFit="1" customWidth="1"/>
    <col min="7" max="7" width="2.6640625" style="1" customWidth="1"/>
    <col min="8" max="8" width="14.6640625" style="1" customWidth="1"/>
    <col min="9" max="9" width="2.6640625" style="1" customWidth="1"/>
    <col min="10" max="10" width="19.6640625" style="1" customWidth="1"/>
    <col min="11" max="11" width="2.6640625" style="1" customWidth="1"/>
    <col min="12" max="12" width="27.88671875" style="1" customWidth="1"/>
    <col min="13" max="14" width="2.6640625" style="1" customWidth="1"/>
    <col min="15" max="15" width="45.6640625" style="1" customWidth="1"/>
    <col min="16" max="16" width="2.6640625" style="1" customWidth="1"/>
    <col min="17" max="16384" width="9.109375" style="1"/>
  </cols>
  <sheetData>
    <row r="1" spans="1:16" x14ac:dyDescent="0.25">
      <c r="A1" s="13" t="s">
        <v>4</v>
      </c>
    </row>
    <row r="3" spans="1:16" ht="25.95" customHeight="1" x14ac:dyDescent="0.3">
      <c r="A3" s="14"/>
      <c r="L3" s="3" t="s">
        <v>7</v>
      </c>
    </row>
    <row r="4" spans="1:16" ht="25.95" customHeight="1" x14ac:dyDescent="0.25">
      <c r="G4" s="4"/>
      <c r="H4" s="4"/>
      <c r="I4" s="4"/>
      <c r="K4" s="4"/>
      <c r="L4" s="3" t="s">
        <v>6</v>
      </c>
    </row>
    <row r="5" spans="1:16" ht="12.75" customHeight="1" x14ac:dyDescent="0.25">
      <c r="G5" s="4"/>
      <c r="H5" s="4"/>
      <c r="I5" s="4"/>
      <c r="J5" s="4"/>
      <c r="K5" s="4"/>
      <c r="L5" s="4"/>
    </row>
    <row r="6" spans="1:16" ht="17.399999999999999" x14ac:dyDescent="0.3">
      <c r="A6" s="145" t="s">
        <v>5</v>
      </c>
      <c r="B6" s="145"/>
      <c r="C6" s="145"/>
      <c r="D6" s="145"/>
      <c r="E6" s="145"/>
      <c r="F6" s="145"/>
      <c r="G6" s="145"/>
      <c r="H6" s="145"/>
      <c r="I6" s="145"/>
      <c r="J6" s="145"/>
      <c r="K6" s="145"/>
      <c r="L6" s="145"/>
      <c r="M6" s="2"/>
      <c r="P6" s="2"/>
    </row>
    <row r="7" spans="1:16" ht="14.25" customHeight="1" x14ac:dyDescent="0.3">
      <c r="D7" s="5"/>
      <c r="F7" s="2"/>
      <c r="G7" s="2"/>
      <c r="H7" s="2"/>
      <c r="I7" s="2"/>
      <c r="J7" s="2"/>
      <c r="K7" s="2"/>
      <c r="L7" s="2"/>
      <c r="M7" s="2"/>
      <c r="P7" s="2"/>
    </row>
    <row r="8" spans="1:16" x14ac:dyDescent="0.25">
      <c r="D8" s="6"/>
      <c r="E8" s="6"/>
      <c r="F8" s="149" t="s">
        <v>1</v>
      </c>
      <c r="G8" s="149"/>
      <c r="H8" s="149"/>
      <c r="I8" s="149"/>
      <c r="J8" s="149"/>
      <c r="K8" s="6"/>
      <c r="L8" s="6"/>
      <c r="M8" s="6"/>
      <c r="N8" s="6"/>
      <c r="O8" s="6"/>
    </row>
    <row r="9" spans="1:16" s="16" customFormat="1" ht="33" customHeight="1" x14ac:dyDescent="0.25">
      <c r="B9" s="17" t="s">
        <v>8</v>
      </c>
      <c r="D9" s="17" t="s">
        <v>0</v>
      </c>
      <c r="E9" s="18"/>
      <c r="F9" s="17" t="s">
        <v>9</v>
      </c>
      <c r="G9" s="18"/>
      <c r="H9" s="17" t="s">
        <v>10</v>
      </c>
      <c r="I9" s="18"/>
      <c r="J9" s="17" t="s">
        <v>11</v>
      </c>
      <c r="K9" s="18"/>
      <c r="L9" s="17" t="s">
        <v>12</v>
      </c>
      <c r="M9" s="18"/>
      <c r="N9" s="18"/>
      <c r="O9" s="18"/>
    </row>
    <row r="10" spans="1:16" x14ac:dyDescent="0.25">
      <c r="D10" s="6"/>
      <c r="E10" s="6"/>
      <c r="F10" s="6"/>
      <c r="G10" s="6"/>
      <c r="H10" s="6"/>
      <c r="I10" s="6"/>
      <c r="J10" s="6"/>
      <c r="K10" s="6"/>
      <c r="L10" s="6"/>
      <c r="M10" s="6"/>
      <c r="N10" s="6"/>
      <c r="O10" s="6"/>
    </row>
    <row r="11" spans="1:16" ht="18" customHeight="1" x14ac:dyDescent="0.3">
      <c r="A11" s="7" t="s">
        <v>109</v>
      </c>
      <c r="B11" s="8"/>
      <c r="C11" s="8"/>
      <c r="D11" s="1"/>
    </row>
    <row r="12" spans="1:16" ht="20.100000000000001" customHeight="1" x14ac:dyDescent="0.25">
      <c r="A12" s="7">
        <v>1</v>
      </c>
      <c r="B12" s="9"/>
      <c r="D12" s="9"/>
      <c r="F12" s="9"/>
      <c r="H12" s="9"/>
      <c r="J12" s="9"/>
      <c r="L12" s="10"/>
    </row>
    <row r="13" spans="1:16" ht="20.100000000000001" customHeight="1" x14ac:dyDescent="0.25">
      <c r="A13" s="7"/>
      <c r="B13" s="9"/>
      <c r="D13" s="9"/>
      <c r="F13" s="9"/>
      <c r="H13" s="9"/>
      <c r="J13" s="9"/>
      <c r="L13" s="9"/>
    </row>
    <row r="14" spans="1:16" ht="20.100000000000001" customHeight="1" x14ac:dyDescent="0.25">
      <c r="A14" s="7">
        <v>2</v>
      </c>
      <c r="B14" s="9"/>
      <c r="D14" s="9"/>
      <c r="F14" s="9"/>
      <c r="H14" s="9"/>
      <c r="J14" s="9"/>
      <c r="L14" s="11"/>
    </row>
    <row r="15" spans="1:16" ht="20.100000000000001" customHeight="1" x14ac:dyDescent="0.25">
      <c r="A15" s="7"/>
      <c r="B15" s="9"/>
      <c r="D15" s="9"/>
      <c r="F15" s="9"/>
      <c r="H15" s="9"/>
      <c r="J15" s="9"/>
      <c r="L15" s="11"/>
    </row>
    <row r="16" spans="1:16" ht="20.100000000000001" customHeight="1" x14ac:dyDescent="0.25">
      <c r="A16" s="7">
        <v>3</v>
      </c>
      <c r="B16" s="9"/>
      <c r="D16" s="9"/>
      <c r="F16" s="9"/>
      <c r="H16" s="9"/>
      <c r="J16" s="11"/>
      <c r="L16" s="9"/>
    </row>
    <row r="17" spans="1:12" ht="20.100000000000001" customHeight="1" x14ac:dyDescent="0.25">
      <c r="A17" s="7"/>
      <c r="B17" s="9"/>
      <c r="D17" s="9"/>
      <c r="F17" s="9"/>
      <c r="H17" s="9"/>
      <c r="J17" s="9"/>
      <c r="L17" s="9"/>
    </row>
    <row r="18" spans="1:12" x14ac:dyDescent="0.25">
      <c r="D18" s="1"/>
    </row>
    <row r="19" spans="1:12" ht="18" customHeight="1" x14ac:dyDescent="0.3">
      <c r="A19" s="7" t="s">
        <v>110</v>
      </c>
      <c r="B19" s="8"/>
      <c r="C19" s="8"/>
      <c r="D19" s="1"/>
    </row>
    <row r="20" spans="1:12" ht="20.100000000000001" customHeight="1" x14ac:dyDescent="0.25">
      <c r="A20" s="7">
        <v>1</v>
      </c>
      <c r="B20" s="9"/>
      <c r="D20" s="9"/>
      <c r="F20" s="9"/>
      <c r="H20" s="9"/>
      <c r="J20" s="9"/>
      <c r="L20" s="9"/>
    </row>
    <row r="21" spans="1:12" ht="20.100000000000001" customHeight="1" x14ac:dyDescent="0.25">
      <c r="A21" s="7"/>
      <c r="B21" s="9"/>
      <c r="D21" s="9"/>
      <c r="F21" s="9"/>
      <c r="H21" s="9"/>
      <c r="J21" s="9"/>
      <c r="L21" s="9"/>
    </row>
    <row r="22" spans="1:12" ht="20.100000000000001" customHeight="1" x14ac:dyDescent="0.25">
      <c r="A22" s="7">
        <v>2</v>
      </c>
      <c r="B22" s="9"/>
      <c r="D22" s="9"/>
      <c r="F22" s="9"/>
      <c r="H22" s="9"/>
      <c r="J22" s="9"/>
      <c r="L22" s="9"/>
    </row>
    <row r="23" spans="1:12" ht="20.100000000000001" customHeight="1" x14ac:dyDescent="0.25">
      <c r="A23" s="7"/>
      <c r="B23" s="9"/>
      <c r="D23" s="9"/>
      <c r="F23" s="9"/>
      <c r="H23" s="9"/>
      <c r="J23" s="9"/>
      <c r="L23" s="9"/>
    </row>
    <row r="24" spans="1:12" ht="20.100000000000001" customHeight="1" x14ac:dyDescent="0.25">
      <c r="A24" s="7">
        <v>3</v>
      </c>
      <c r="B24" s="9"/>
      <c r="D24" s="9"/>
      <c r="F24" s="9"/>
      <c r="H24" s="9"/>
      <c r="J24" s="9"/>
      <c r="L24" s="9"/>
    </row>
    <row r="25" spans="1:12" ht="20.100000000000001" customHeight="1" x14ac:dyDescent="0.25">
      <c r="A25" s="7"/>
      <c r="B25" s="11"/>
      <c r="D25" s="11"/>
      <c r="F25" s="11"/>
      <c r="H25" s="11"/>
      <c r="J25" s="11"/>
      <c r="L25" s="11"/>
    </row>
    <row r="26" spans="1:12" x14ac:dyDescent="0.25">
      <c r="D26" s="1"/>
    </row>
    <row r="27" spans="1:12" ht="18.75" customHeight="1" x14ac:dyDescent="0.3">
      <c r="A27" s="7" t="s">
        <v>114</v>
      </c>
      <c r="B27" s="12"/>
      <c r="C27" s="12"/>
      <c r="D27" s="1"/>
    </row>
    <row r="28" spans="1:12" ht="20.100000000000001" customHeight="1" x14ac:dyDescent="0.25">
      <c r="A28" s="7">
        <v>1</v>
      </c>
      <c r="B28" s="9"/>
      <c r="D28" s="9"/>
      <c r="F28" s="9"/>
      <c r="H28" s="9"/>
      <c r="J28" s="9"/>
      <c r="L28" s="9"/>
    </row>
    <row r="29" spans="1:12" ht="20.100000000000001" customHeight="1" x14ac:dyDescent="0.25">
      <c r="A29" s="7"/>
      <c r="B29" s="9"/>
      <c r="D29" s="9"/>
      <c r="F29" s="9"/>
      <c r="H29" s="9"/>
      <c r="J29" s="9"/>
      <c r="L29" s="9"/>
    </row>
    <row r="30" spans="1:12" ht="20.100000000000001" customHeight="1" x14ac:dyDescent="0.25">
      <c r="A30" s="7">
        <v>2</v>
      </c>
      <c r="B30" s="9"/>
      <c r="D30" s="9"/>
      <c r="F30" s="9"/>
      <c r="H30" s="9"/>
      <c r="J30" s="9"/>
      <c r="L30" s="9"/>
    </row>
    <row r="31" spans="1:12" ht="20.100000000000001" customHeight="1" x14ac:dyDescent="0.25">
      <c r="A31" s="7"/>
      <c r="B31" s="9"/>
      <c r="D31" s="9"/>
      <c r="F31" s="9"/>
      <c r="H31" s="9"/>
      <c r="J31" s="9"/>
      <c r="L31" s="9"/>
    </row>
    <row r="32" spans="1:12" ht="20.100000000000001" customHeight="1" x14ac:dyDescent="0.25">
      <c r="A32" s="7">
        <v>3</v>
      </c>
      <c r="B32" s="9"/>
      <c r="D32" s="11"/>
      <c r="F32" s="11"/>
      <c r="H32" s="9"/>
      <c r="J32" s="9"/>
      <c r="L32" s="9"/>
    </row>
    <row r="33" spans="1:12" ht="20.100000000000001" customHeight="1" x14ac:dyDescent="0.25">
      <c r="B33" s="11"/>
      <c r="D33" s="11"/>
      <c r="F33" s="11"/>
      <c r="H33" s="11"/>
      <c r="J33" s="11"/>
      <c r="L33" s="11"/>
    </row>
    <row r="34" spans="1:12" ht="20.100000000000001" customHeight="1" x14ac:dyDescent="0.25">
      <c r="D34" s="1"/>
    </row>
    <row r="35" spans="1:12" ht="27" customHeight="1" x14ac:dyDescent="0.25">
      <c r="A35" s="150" t="s">
        <v>2</v>
      </c>
      <c r="B35" s="150"/>
      <c r="C35" s="150"/>
      <c r="D35" s="150"/>
      <c r="E35" s="150"/>
      <c r="F35" s="150"/>
      <c r="G35" s="150"/>
      <c r="H35" s="150"/>
      <c r="I35" s="150"/>
      <c r="J35" s="150"/>
      <c r="K35" s="150"/>
      <c r="L35" s="150"/>
    </row>
    <row r="36" spans="1:12" ht="15.6" customHeight="1" x14ac:dyDescent="0.25">
      <c r="A36" s="150" t="s">
        <v>3</v>
      </c>
      <c r="B36" s="150"/>
      <c r="C36" s="150"/>
      <c r="D36" s="150"/>
      <c r="E36" s="150"/>
      <c r="F36" s="150"/>
      <c r="G36" s="150"/>
      <c r="H36" s="150"/>
      <c r="I36" s="150"/>
      <c r="J36" s="150"/>
      <c r="K36" s="150"/>
      <c r="L36" s="150"/>
    </row>
    <row r="37" spans="1:12" x14ac:dyDescent="0.25">
      <c r="D37" s="1"/>
    </row>
    <row r="38" spans="1:12" x14ac:dyDescent="0.25">
      <c r="D38" s="1"/>
    </row>
    <row r="39" spans="1:12" x14ac:dyDescent="0.25">
      <c r="D39" s="1"/>
    </row>
    <row r="40" spans="1:12" x14ac:dyDescent="0.25">
      <c r="D40" s="1"/>
    </row>
    <row r="41" spans="1:12" x14ac:dyDescent="0.25">
      <c r="D41" s="1"/>
    </row>
    <row r="42" spans="1:12" x14ac:dyDescent="0.25">
      <c r="D42" s="1"/>
    </row>
    <row r="43" spans="1:12" x14ac:dyDescent="0.25">
      <c r="D43" s="1"/>
    </row>
    <row r="44" spans="1:12" x14ac:dyDescent="0.25">
      <c r="D44" s="1"/>
    </row>
    <row r="45" spans="1:12" x14ac:dyDescent="0.25">
      <c r="D45" s="1"/>
    </row>
    <row r="46" spans="1:12" x14ac:dyDescent="0.25">
      <c r="D46" s="1"/>
    </row>
    <row r="47" spans="1:12" x14ac:dyDescent="0.25">
      <c r="D47" s="1"/>
    </row>
    <row r="48" spans="1:12" x14ac:dyDescent="0.25">
      <c r="D48" s="1"/>
    </row>
    <row r="49" spans="4:4" x14ac:dyDescent="0.25">
      <c r="D49" s="1"/>
    </row>
    <row r="50" spans="4:4" x14ac:dyDescent="0.25">
      <c r="D50" s="1"/>
    </row>
    <row r="51" spans="4:4" x14ac:dyDescent="0.25">
      <c r="D51" s="1"/>
    </row>
    <row r="52" spans="4:4" x14ac:dyDescent="0.25">
      <c r="D52" s="1"/>
    </row>
    <row r="53" spans="4:4" x14ac:dyDescent="0.25">
      <c r="D53" s="1"/>
    </row>
    <row r="54" spans="4:4" x14ac:dyDescent="0.25">
      <c r="D54" s="1"/>
    </row>
    <row r="55" spans="4:4" x14ac:dyDescent="0.25">
      <c r="D55" s="1"/>
    </row>
    <row r="56" spans="4:4" x14ac:dyDescent="0.25">
      <c r="D56" s="1"/>
    </row>
    <row r="57" spans="4:4" x14ac:dyDescent="0.25">
      <c r="D57" s="1"/>
    </row>
    <row r="58" spans="4:4" x14ac:dyDescent="0.25">
      <c r="D58" s="1"/>
    </row>
    <row r="59" spans="4:4" x14ac:dyDescent="0.25">
      <c r="D59" s="1"/>
    </row>
    <row r="60" spans="4:4" x14ac:dyDescent="0.25">
      <c r="D60" s="1"/>
    </row>
    <row r="61" spans="4:4" x14ac:dyDescent="0.25">
      <c r="D61" s="1"/>
    </row>
    <row r="62" spans="4:4" x14ac:dyDescent="0.25">
      <c r="D62" s="1"/>
    </row>
    <row r="63" spans="4:4" x14ac:dyDescent="0.25">
      <c r="D63" s="1"/>
    </row>
    <row r="64" spans="4:4" x14ac:dyDescent="0.25">
      <c r="D64" s="1"/>
    </row>
    <row r="65" spans="4:4" x14ac:dyDescent="0.25">
      <c r="D65" s="1"/>
    </row>
    <row r="66" spans="4:4" x14ac:dyDescent="0.25">
      <c r="D66" s="1"/>
    </row>
    <row r="67" spans="4:4" x14ac:dyDescent="0.25">
      <c r="D67" s="1"/>
    </row>
    <row r="68" spans="4:4" x14ac:dyDescent="0.25">
      <c r="D68" s="1"/>
    </row>
    <row r="69" spans="4:4" x14ac:dyDescent="0.25">
      <c r="D69" s="1"/>
    </row>
    <row r="70" spans="4:4" x14ac:dyDescent="0.25">
      <c r="D70" s="1"/>
    </row>
    <row r="71" spans="4:4" x14ac:dyDescent="0.25">
      <c r="D71" s="1"/>
    </row>
    <row r="72" spans="4:4" x14ac:dyDescent="0.25">
      <c r="D72" s="1"/>
    </row>
    <row r="73" spans="4:4" x14ac:dyDescent="0.25">
      <c r="D73" s="1"/>
    </row>
    <row r="74" spans="4:4" x14ac:dyDescent="0.25">
      <c r="D74" s="1"/>
    </row>
    <row r="75" spans="4:4" x14ac:dyDescent="0.25">
      <c r="D75" s="1"/>
    </row>
    <row r="76" spans="4:4" x14ac:dyDescent="0.25">
      <c r="D76" s="1"/>
    </row>
    <row r="77" spans="4:4" x14ac:dyDescent="0.25">
      <c r="D77" s="1"/>
    </row>
    <row r="78" spans="4:4" x14ac:dyDescent="0.25">
      <c r="D78" s="1"/>
    </row>
    <row r="79" spans="4:4" x14ac:dyDescent="0.25">
      <c r="D79" s="1"/>
    </row>
    <row r="80" spans="4:4" x14ac:dyDescent="0.25">
      <c r="D80" s="1"/>
    </row>
    <row r="81" spans="4:4" x14ac:dyDescent="0.25">
      <c r="D81" s="1"/>
    </row>
    <row r="82" spans="4:4" x14ac:dyDescent="0.25">
      <c r="D82" s="1"/>
    </row>
    <row r="83" spans="4:4" x14ac:dyDescent="0.25">
      <c r="D83" s="1"/>
    </row>
    <row r="84" spans="4:4" x14ac:dyDescent="0.25">
      <c r="D84" s="1"/>
    </row>
    <row r="85" spans="4:4" x14ac:dyDescent="0.25">
      <c r="D85" s="1"/>
    </row>
    <row r="86" spans="4:4" x14ac:dyDescent="0.25">
      <c r="D86" s="1"/>
    </row>
    <row r="87" spans="4:4" x14ac:dyDescent="0.25">
      <c r="D87" s="1"/>
    </row>
    <row r="88" spans="4:4" x14ac:dyDescent="0.25">
      <c r="D88" s="1"/>
    </row>
    <row r="89" spans="4:4" x14ac:dyDescent="0.25">
      <c r="D89" s="1"/>
    </row>
    <row r="90" spans="4:4" x14ac:dyDescent="0.25">
      <c r="D90" s="1"/>
    </row>
    <row r="91" spans="4:4" x14ac:dyDescent="0.25">
      <c r="D91" s="1"/>
    </row>
    <row r="92" spans="4:4" x14ac:dyDescent="0.25">
      <c r="D92" s="1"/>
    </row>
    <row r="93" spans="4:4" x14ac:dyDescent="0.25">
      <c r="D93" s="1"/>
    </row>
    <row r="94" spans="4:4" x14ac:dyDescent="0.25">
      <c r="D94" s="1"/>
    </row>
    <row r="95" spans="4:4" x14ac:dyDescent="0.25">
      <c r="D95" s="1"/>
    </row>
    <row r="96" spans="4:4" x14ac:dyDescent="0.25">
      <c r="D96" s="1"/>
    </row>
    <row r="97" spans="4:4" x14ac:dyDescent="0.25">
      <c r="D97" s="1"/>
    </row>
    <row r="98" spans="4:4" x14ac:dyDescent="0.25">
      <c r="D98" s="1"/>
    </row>
    <row r="99" spans="4:4" x14ac:dyDescent="0.25">
      <c r="D99" s="1"/>
    </row>
    <row r="100" spans="4:4" x14ac:dyDescent="0.25">
      <c r="D100" s="1"/>
    </row>
    <row r="101" spans="4:4" x14ac:dyDescent="0.25">
      <c r="D101" s="1"/>
    </row>
    <row r="102" spans="4:4" x14ac:dyDescent="0.25">
      <c r="D102" s="1"/>
    </row>
    <row r="103" spans="4:4" x14ac:dyDescent="0.25">
      <c r="D103" s="1"/>
    </row>
    <row r="104" spans="4:4" x14ac:dyDescent="0.25">
      <c r="D104" s="1"/>
    </row>
    <row r="105" spans="4:4" x14ac:dyDescent="0.25">
      <c r="D105" s="1"/>
    </row>
    <row r="106" spans="4:4" x14ac:dyDescent="0.25">
      <c r="D106" s="1"/>
    </row>
    <row r="107" spans="4:4" x14ac:dyDescent="0.25">
      <c r="D107" s="1"/>
    </row>
    <row r="108" spans="4:4" x14ac:dyDescent="0.25">
      <c r="D108" s="1"/>
    </row>
    <row r="109" spans="4:4" x14ac:dyDescent="0.25">
      <c r="D109" s="1"/>
    </row>
    <row r="110" spans="4:4" x14ac:dyDescent="0.25">
      <c r="D110" s="1"/>
    </row>
    <row r="111" spans="4:4" x14ac:dyDescent="0.25">
      <c r="D111" s="1"/>
    </row>
    <row r="112" spans="4:4" x14ac:dyDescent="0.25">
      <c r="D112" s="1"/>
    </row>
    <row r="113" spans="4:4" x14ac:dyDescent="0.25">
      <c r="D113" s="1"/>
    </row>
    <row r="114" spans="4:4" x14ac:dyDescent="0.25">
      <c r="D114" s="1"/>
    </row>
    <row r="115" spans="4:4" x14ac:dyDescent="0.25">
      <c r="D115" s="1"/>
    </row>
    <row r="116" spans="4:4" x14ac:dyDescent="0.25">
      <c r="D116" s="1"/>
    </row>
    <row r="117" spans="4:4" x14ac:dyDescent="0.25">
      <c r="D117" s="1"/>
    </row>
    <row r="118" spans="4:4" x14ac:dyDescent="0.25">
      <c r="D118" s="1"/>
    </row>
    <row r="119" spans="4:4" x14ac:dyDescent="0.25">
      <c r="D119" s="1"/>
    </row>
    <row r="120" spans="4:4" x14ac:dyDescent="0.25">
      <c r="D120" s="1"/>
    </row>
    <row r="121" spans="4:4" x14ac:dyDescent="0.25">
      <c r="D121" s="1"/>
    </row>
    <row r="122" spans="4:4" x14ac:dyDescent="0.25">
      <c r="D122" s="1"/>
    </row>
    <row r="123" spans="4:4" x14ac:dyDescent="0.25">
      <c r="D123" s="1"/>
    </row>
    <row r="124" spans="4:4" x14ac:dyDescent="0.25">
      <c r="D124" s="1"/>
    </row>
    <row r="125" spans="4:4" x14ac:dyDescent="0.25">
      <c r="D125" s="1"/>
    </row>
    <row r="126" spans="4:4" x14ac:dyDescent="0.25">
      <c r="D126" s="1"/>
    </row>
    <row r="127" spans="4:4" x14ac:dyDescent="0.25">
      <c r="D127" s="1"/>
    </row>
    <row r="128" spans="4:4" x14ac:dyDescent="0.25">
      <c r="D128" s="1"/>
    </row>
    <row r="129" spans="4:4" x14ac:dyDescent="0.25">
      <c r="D129" s="1"/>
    </row>
    <row r="130" spans="4:4" x14ac:dyDescent="0.25">
      <c r="D130" s="1"/>
    </row>
    <row r="131" spans="4:4" x14ac:dyDescent="0.25">
      <c r="D131" s="1"/>
    </row>
    <row r="132" spans="4:4" x14ac:dyDescent="0.25">
      <c r="D132" s="1"/>
    </row>
    <row r="133" spans="4:4" x14ac:dyDescent="0.25">
      <c r="D133" s="1"/>
    </row>
    <row r="134" spans="4:4" x14ac:dyDescent="0.25">
      <c r="D134" s="1"/>
    </row>
    <row r="135" spans="4:4" x14ac:dyDescent="0.25">
      <c r="D135" s="1"/>
    </row>
    <row r="136" spans="4:4" x14ac:dyDescent="0.25">
      <c r="D136" s="1"/>
    </row>
    <row r="137" spans="4:4" x14ac:dyDescent="0.25">
      <c r="D137" s="1"/>
    </row>
    <row r="138" spans="4:4" x14ac:dyDescent="0.25">
      <c r="D138" s="1"/>
    </row>
    <row r="139" spans="4:4" x14ac:dyDescent="0.25">
      <c r="D139" s="1"/>
    </row>
    <row r="140" spans="4:4" x14ac:dyDescent="0.25">
      <c r="D140" s="1"/>
    </row>
    <row r="141" spans="4:4" x14ac:dyDescent="0.25">
      <c r="D141" s="1"/>
    </row>
    <row r="142" spans="4:4" x14ac:dyDescent="0.25">
      <c r="D142" s="1"/>
    </row>
    <row r="143" spans="4:4" x14ac:dyDescent="0.25">
      <c r="D143" s="1"/>
    </row>
    <row r="144" spans="4:4" x14ac:dyDescent="0.25">
      <c r="D144" s="1"/>
    </row>
    <row r="145" spans="4:4" x14ac:dyDescent="0.25">
      <c r="D145" s="1"/>
    </row>
    <row r="146" spans="4:4" x14ac:dyDescent="0.25">
      <c r="D146" s="1"/>
    </row>
    <row r="147" spans="4:4" x14ac:dyDescent="0.25">
      <c r="D147" s="1"/>
    </row>
    <row r="148" spans="4:4" x14ac:dyDescent="0.25">
      <c r="D148" s="1"/>
    </row>
    <row r="149" spans="4:4" x14ac:dyDescent="0.25">
      <c r="D149" s="1"/>
    </row>
    <row r="150" spans="4:4" x14ac:dyDescent="0.25">
      <c r="D150" s="1"/>
    </row>
    <row r="151" spans="4:4" x14ac:dyDescent="0.25">
      <c r="D151" s="1"/>
    </row>
    <row r="152" spans="4:4" x14ac:dyDescent="0.25">
      <c r="D152" s="1"/>
    </row>
    <row r="153" spans="4:4" x14ac:dyDescent="0.25">
      <c r="D153" s="1"/>
    </row>
    <row r="154" spans="4:4" x14ac:dyDescent="0.25">
      <c r="D154" s="1"/>
    </row>
    <row r="155" spans="4:4" x14ac:dyDescent="0.25">
      <c r="D155" s="1"/>
    </row>
  </sheetData>
  <mergeCells count="4">
    <mergeCell ref="F8:J8"/>
    <mergeCell ref="A6:L6"/>
    <mergeCell ref="A35:L35"/>
    <mergeCell ref="A36:L36"/>
  </mergeCells>
  <phoneticPr fontId="0" type="noConversion"/>
  <pageMargins left="0.5" right="0" top="0.25" bottom="0.25" header="0.5" footer="0.5"/>
  <pageSetup scale="91" orientation="landscape" horizontalDpi="120" verticalDpi="14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8B65D-62F4-4062-8CF5-F3B767B7A0D1}">
  <sheetPr>
    <pageSetUpPr fitToPage="1"/>
  </sheetPr>
  <dimension ref="A1:AA31"/>
  <sheetViews>
    <sheetView tabSelected="1" zoomScaleNormal="100" workbookViewId="0">
      <pane xSplit="2" ySplit="5" topLeftCell="C6" activePane="bottomRight" state="frozen"/>
      <selection activeCell="B29" sqref="B29"/>
      <selection pane="topRight" activeCell="B29" sqref="B29"/>
      <selection pane="bottomLeft" activeCell="B29" sqref="B29"/>
      <selection pane="bottomRight" activeCell="A4" sqref="A4"/>
    </sheetView>
  </sheetViews>
  <sheetFormatPr defaultColWidth="8.88671875" defaultRowHeight="14.4" outlineLevelRow="1" outlineLevelCol="1" x14ac:dyDescent="0.3"/>
  <cols>
    <col min="1" max="1" width="9.6640625" style="111" customWidth="1" outlineLevel="1"/>
    <col min="2" max="2" width="16.6640625" style="111" customWidth="1"/>
    <col min="3" max="3" width="18.88671875" style="111" customWidth="1"/>
    <col min="4" max="4" width="9.88671875" style="134" customWidth="1"/>
    <col min="5" max="5" width="10.5546875" style="134" customWidth="1" outlineLevel="1"/>
    <col min="6" max="6" width="11.88671875" style="135" customWidth="1" outlineLevel="1"/>
    <col min="7" max="7" width="13.44140625" style="111" customWidth="1" outlineLevel="1"/>
    <col min="8" max="8" width="9.6640625" style="111" customWidth="1" outlineLevel="1"/>
    <col min="9" max="9" width="12.5546875" style="111" bestFit="1" customWidth="1"/>
    <col min="10" max="10" width="12.44140625" style="136" customWidth="1" outlineLevel="1"/>
    <col min="11" max="12" width="10.88671875" style="111" customWidth="1" outlineLevel="1"/>
    <col min="13" max="13" width="10.88671875" style="111" customWidth="1"/>
    <col min="14" max="14" width="10.6640625" style="134" customWidth="1"/>
    <col min="15" max="15" width="10.5546875" style="134" customWidth="1"/>
    <col min="16" max="17" width="13.109375" style="138" customWidth="1"/>
    <col min="18" max="18" width="18.33203125" style="138" customWidth="1"/>
    <col min="19" max="20" width="15" style="138" customWidth="1"/>
    <col min="21" max="22" width="8.88671875" style="111" customWidth="1"/>
    <col min="23" max="23" width="43.44140625" style="111" customWidth="1"/>
    <col min="24" max="24" width="26.6640625" style="111" customWidth="1"/>
    <col min="25" max="27" width="8.88671875" style="133"/>
    <col min="28" max="16384" width="8.88671875" style="111"/>
  </cols>
  <sheetData>
    <row r="1" spans="1:27" ht="13.2" hidden="1" outlineLevel="1" x14ac:dyDescent="0.25">
      <c r="A1" s="110"/>
      <c r="D1" s="112"/>
      <c r="E1" s="113" t="s">
        <v>28</v>
      </c>
      <c r="F1" s="111" t="s">
        <v>26</v>
      </c>
      <c r="G1" s="111" t="s">
        <v>27</v>
      </c>
      <c r="H1" s="111" t="s">
        <v>25</v>
      </c>
      <c r="I1" s="114"/>
      <c r="J1" s="115"/>
      <c r="K1" s="111" t="s">
        <v>28</v>
      </c>
      <c r="L1" s="111" t="s">
        <v>28</v>
      </c>
      <c r="M1" s="112"/>
      <c r="N1" s="112"/>
      <c r="O1" s="110"/>
      <c r="P1" s="110"/>
      <c r="Q1" s="116"/>
      <c r="R1" s="116" t="s">
        <v>84</v>
      </c>
      <c r="S1" s="116">
        <v>11302</v>
      </c>
      <c r="T1" s="111"/>
      <c r="Y1" s="111"/>
      <c r="Z1" s="111"/>
      <c r="AA1" s="111"/>
    </row>
    <row r="2" spans="1:27" ht="13.2" hidden="1" outlineLevel="1" x14ac:dyDescent="0.25">
      <c r="A2" s="110"/>
      <c r="D2" s="112"/>
      <c r="E2" s="113" t="s">
        <v>29</v>
      </c>
      <c r="F2" s="111" t="s">
        <v>33</v>
      </c>
      <c r="G2" s="111" t="s">
        <v>32</v>
      </c>
      <c r="H2" s="111" t="s">
        <v>24</v>
      </c>
      <c r="I2" s="114"/>
      <c r="J2" s="115"/>
      <c r="K2" s="111" t="s">
        <v>29</v>
      </c>
      <c r="L2" s="111" t="s">
        <v>29</v>
      </c>
      <c r="M2" s="112"/>
      <c r="N2" s="112"/>
      <c r="O2" s="117"/>
      <c r="P2" s="117"/>
      <c r="Q2" s="116"/>
      <c r="R2" s="116" t="s">
        <v>85</v>
      </c>
      <c r="S2" s="116">
        <v>544</v>
      </c>
      <c r="T2" s="111"/>
      <c r="Y2" s="111"/>
      <c r="Z2" s="111"/>
      <c r="AA2" s="111"/>
    </row>
    <row r="3" spans="1:27" ht="13.2" hidden="1" outlineLevel="1" x14ac:dyDescent="0.25">
      <c r="A3" s="110"/>
      <c r="D3" s="112"/>
      <c r="E3" s="113" t="s">
        <v>86</v>
      </c>
      <c r="F3" s="111" t="s">
        <v>31</v>
      </c>
      <c r="I3" s="114"/>
      <c r="J3" s="115"/>
      <c r="M3" s="112"/>
      <c r="N3" s="112"/>
      <c r="O3" s="117"/>
      <c r="P3" s="117"/>
      <c r="Q3" s="116"/>
      <c r="R3" s="116"/>
      <c r="S3" s="116"/>
      <c r="T3" s="111"/>
      <c r="Y3" s="111"/>
      <c r="Z3" s="111"/>
      <c r="AA3" s="111"/>
    </row>
    <row r="4" spans="1:27" ht="66" customHeight="1" collapsed="1" x14ac:dyDescent="0.25">
      <c r="A4" s="139"/>
      <c r="B4" s="139"/>
      <c r="C4" s="139"/>
      <c r="D4" s="112" t="s">
        <v>87</v>
      </c>
      <c r="E4" s="113"/>
      <c r="F4" s="111"/>
      <c r="I4" s="114"/>
      <c r="J4" s="111"/>
      <c r="M4" s="112"/>
      <c r="N4" s="112"/>
      <c r="O4" s="151" t="s">
        <v>116</v>
      </c>
      <c r="P4" s="152"/>
      <c r="Q4" s="118"/>
      <c r="R4" s="119"/>
      <c r="S4" s="119"/>
      <c r="T4" s="111"/>
      <c r="Y4" s="111"/>
      <c r="Z4" s="111"/>
      <c r="AA4" s="111"/>
    </row>
    <row r="5" spans="1:27" s="128" customFormat="1" ht="52.8" x14ac:dyDescent="0.25">
      <c r="A5" s="120" t="s">
        <v>106</v>
      </c>
      <c r="B5" s="121" t="s">
        <v>88</v>
      </c>
      <c r="C5" s="121" t="s">
        <v>108</v>
      </c>
      <c r="D5" s="122" t="s">
        <v>107</v>
      </c>
      <c r="E5" s="123" t="s">
        <v>89</v>
      </c>
      <c r="F5" s="121" t="s">
        <v>90</v>
      </c>
      <c r="G5" s="121" t="s">
        <v>91</v>
      </c>
      <c r="H5" s="121" t="s">
        <v>92</v>
      </c>
      <c r="I5" s="124" t="s">
        <v>93</v>
      </c>
      <c r="J5" s="125" t="s">
        <v>115</v>
      </c>
      <c r="K5" s="121" t="s">
        <v>94</v>
      </c>
      <c r="L5" s="121" t="s">
        <v>95</v>
      </c>
      <c r="M5" s="122" t="s">
        <v>96</v>
      </c>
      <c r="N5" s="122" t="s">
        <v>97</v>
      </c>
      <c r="O5" s="126" t="s">
        <v>98</v>
      </c>
      <c r="P5" s="126" t="s">
        <v>99</v>
      </c>
      <c r="Q5" s="126" t="s">
        <v>117</v>
      </c>
      <c r="R5" s="126" t="s">
        <v>101</v>
      </c>
      <c r="S5" s="126" t="s">
        <v>100</v>
      </c>
      <c r="T5" s="124" t="s">
        <v>26</v>
      </c>
      <c r="U5" s="124" t="s">
        <v>33</v>
      </c>
      <c r="V5" s="124" t="s">
        <v>31</v>
      </c>
      <c r="W5" s="124" t="s">
        <v>38</v>
      </c>
      <c r="X5" s="127"/>
    </row>
    <row r="6" spans="1:27" x14ac:dyDescent="0.3">
      <c r="A6" s="129"/>
      <c r="B6" s="129"/>
      <c r="C6" s="129"/>
      <c r="D6" s="112">
        <v>1</v>
      </c>
      <c r="E6" s="113" t="s">
        <v>28</v>
      </c>
      <c r="F6" s="129"/>
      <c r="G6" s="129"/>
      <c r="H6" s="129"/>
      <c r="I6" s="130"/>
      <c r="J6" s="115"/>
      <c r="K6" s="129"/>
      <c r="L6" s="129"/>
      <c r="M6" s="112">
        <v>1</v>
      </c>
      <c r="N6" s="112"/>
      <c r="O6" s="116">
        <f>IF(Table23[[#This Row],[Hourly / Salary]]="Salary",Table23[[#This Row],[Current Hourly Rate or Biweekly Salary]]*(1+Table23[[#This Row],[% Wage Increase]]),0)</f>
        <v>0</v>
      </c>
      <c r="P6" s="116">
        <f>IF(Table23[[#This Row],[Hourly / Salary]]="Hourly",Table23[[#This Row],[Current Hourly Rate or Biweekly Salary]]*(1+Table23[[#This Row],[% Wage Increase]]),0)</f>
        <v>0</v>
      </c>
      <c r="Q6" s="131">
        <f>Table23[[#This Row],[24-25 Biweekly Budgeted Hours]]*Table23[[#This Row],[Hourly Rate]]*26*Table23[[#This Row],[% of Year Employed]]*Table23[[#This Row],[Salary Allocation %]]+Table23[[#This Row],[Biweekly Salary]]*26*Table23[[#This Row],[% of Year Employed]]*Table23[[#This Row],[Salary Allocation %]]</f>
        <v>0</v>
      </c>
      <c r="R6" s="131">
        <f>IF(Table23[[#This Row],[Lay / Clergy / Religious]]="Lay",Table23[[#This Row],[24-25 Budgeted Annual Wages]]*0.0765,IF(Table23[[#This Row],[Lay / Clergy / Religious]]="",Table23[[#This Row],[24-25 Budgeted Annual Wages]]*0.0765,0))</f>
        <v>0</v>
      </c>
      <c r="S6" s="131">
        <f>IF(Table23[[#This Row],[Is this the EE''s home program?]]="No",0,IF(Table23[[#This Row],[Lay Health Insurance]]="Yes",$S$1,0)+IF(Table23[[#This Row],[Lay Dental Insurance]]="Yes",$S$2,0))</f>
        <v>0</v>
      </c>
      <c r="T6" s="131">
        <f>Table23[[#This Row],[24-25 Budgeted Annual Wages]]-Table23[[#This Row],[Clergy]]-Table23[[#This Row],[Religious]]</f>
        <v>0</v>
      </c>
      <c r="U6" s="131">
        <f>SUMIF(Table23[[#This Row],[Lay / Clergy / Religious]],Table23[[#Headers],[Clergy]],Table23[[#This Row],[24-25 Budgeted Annual Wages]])</f>
        <v>0</v>
      </c>
      <c r="V6" s="131">
        <f>SUMIF(Table23[[#This Row],[Lay / Clergy / Religious]],Table23[[#Headers],[Religious]],Table23[[#This Row],[24-25 Budgeted Annual Wages]])</f>
        <v>0</v>
      </c>
      <c r="W6" s="132"/>
    </row>
    <row r="7" spans="1:27" x14ac:dyDescent="0.3">
      <c r="A7" s="129"/>
      <c r="B7" s="129"/>
      <c r="C7" s="129"/>
      <c r="D7" s="112">
        <v>1</v>
      </c>
      <c r="E7" s="113" t="s">
        <v>28</v>
      </c>
      <c r="F7" s="129"/>
      <c r="G7" s="129"/>
      <c r="H7" s="129"/>
      <c r="I7" s="130"/>
      <c r="J7" s="115"/>
      <c r="K7" s="129"/>
      <c r="L7" s="129"/>
      <c r="M7" s="112">
        <v>1</v>
      </c>
      <c r="N7" s="112"/>
      <c r="O7" s="116">
        <f>IF(Table23[[#This Row],[Hourly / Salary]]="Salary",Table23[[#This Row],[Current Hourly Rate or Biweekly Salary]]*(1+Table23[[#This Row],[% Wage Increase]]),0)</f>
        <v>0</v>
      </c>
      <c r="P7" s="116">
        <f>IF(Table23[[#This Row],[Hourly / Salary]]="Hourly",Table23[[#This Row],[Current Hourly Rate or Biweekly Salary]]*(1+Table23[[#This Row],[% Wage Increase]]),0)</f>
        <v>0</v>
      </c>
      <c r="Q7" s="131">
        <f>Table23[[#This Row],[24-25 Biweekly Budgeted Hours]]*Table23[[#This Row],[Hourly Rate]]*26*Table23[[#This Row],[% of Year Employed]]*Table23[[#This Row],[Salary Allocation %]]+Table23[[#This Row],[Biweekly Salary]]*26*Table23[[#This Row],[% of Year Employed]]*Table23[[#This Row],[Salary Allocation %]]</f>
        <v>0</v>
      </c>
      <c r="R7" s="131">
        <f>IF(Table23[[#This Row],[Lay / Clergy / Religious]]="Lay",Table23[[#This Row],[24-25 Budgeted Annual Wages]]*0.0765,IF(Table23[[#This Row],[Lay / Clergy / Religious]]="",Table23[[#This Row],[24-25 Budgeted Annual Wages]]*0.0765,0))</f>
        <v>0</v>
      </c>
      <c r="S7" s="131">
        <f>IF(Table23[[#This Row],[Is this the EE''s home program?]]="No",0,IF(Table23[[#This Row],[Lay Health Insurance]]="Yes",$S$1,0)+IF(Table23[[#This Row],[Lay Dental Insurance]]="Yes",$S$2,0))</f>
        <v>0</v>
      </c>
      <c r="T7" s="131">
        <f>Table23[[#This Row],[24-25 Budgeted Annual Wages]]-Table23[[#This Row],[Clergy]]-Table23[[#This Row],[Religious]]</f>
        <v>0</v>
      </c>
      <c r="U7" s="131">
        <f>SUMIF(Table23[[#This Row],[Lay / Clergy / Religious]],Table23[[#Headers],[Clergy]],Table23[[#This Row],[24-25 Budgeted Annual Wages]])</f>
        <v>0</v>
      </c>
      <c r="V7" s="131">
        <f>SUMIF(Table23[[#This Row],[Lay / Clergy / Religious]],Table23[[#Headers],[Religious]],Table23[[#This Row],[24-25 Budgeted Annual Wages]])</f>
        <v>0</v>
      </c>
      <c r="W7" s="132"/>
    </row>
    <row r="8" spans="1:27" x14ac:dyDescent="0.3">
      <c r="A8" s="129"/>
      <c r="B8" s="129"/>
      <c r="C8" s="129"/>
      <c r="D8" s="112">
        <v>1</v>
      </c>
      <c r="E8" s="113" t="s">
        <v>28</v>
      </c>
      <c r="F8" s="129"/>
      <c r="G8" s="129"/>
      <c r="H8" s="129"/>
      <c r="I8" s="130"/>
      <c r="J8" s="115"/>
      <c r="K8" s="129"/>
      <c r="L8" s="129"/>
      <c r="M8" s="112">
        <v>1</v>
      </c>
      <c r="N8" s="112"/>
      <c r="O8" s="116">
        <f>IF(Table23[[#This Row],[Hourly / Salary]]="Salary",Table23[[#This Row],[Current Hourly Rate or Biweekly Salary]]*(1+Table23[[#This Row],[% Wage Increase]]),0)</f>
        <v>0</v>
      </c>
      <c r="P8" s="116">
        <f>IF(Table23[[#This Row],[Hourly / Salary]]="Hourly",Table23[[#This Row],[Current Hourly Rate or Biweekly Salary]]*(1+Table23[[#This Row],[% Wage Increase]]),0)</f>
        <v>0</v>
      </c>
      <c r="Q8" s="131">
        <f>Table23[[#This Row],[24-25 Biweekly Budgeted Hours]]*Table23[[#This Row],[Hourly Rate]]*26*Table23[[#This Row],[% of Year Employed]]*Table23[[#This Row],[Salary Allocation %]]+Table23[[#This Row],[Biweekly Salary]]*26*Table23[[#This Row],[% of Year Employed]]*Table23[[#This Row],[Salary Allocation %]]</f>
        <v>0</v>
      </c>
      <c r="R8" s="131">
        <f>IF(Table23[[#This Row],[Lay / Clergy / Religious]]="Lay",Table23[[#This Row],[24-25 Budgeted Annual Wages]]*0.0765,IF(Table23[[#This Row],[Lay / Clergy / Religious]]="",Table23[[#This Row],[24-25 Budgeted Annual Wages]]*0.0765,0))</f>
        <v>0</v>
      </c>
      <c r="S8" s="131">
        <f>IF(Table23[[#This Row],[Is this the EE''s home program?]]="No",0,IF(Table23[[#This Row],[Lay Health Insurance]]="Yes",$S$1,0)+IF(Table23[[#This Row],[Lay Dental Insurance]]="Yes",$S$2,0))</f>
        <v>0</v>
      </c>
      <c r="T8" s="131">
        <f>Table23[[#This Row],[24-25 Budgeted Annual Wages]]-Table23[[#This Row],[Clergy]]-Table23[[#This Row],[Religious]]</f>
        <v>0</v>
      </c>
      <c r="U8" s="131">
        <f>SUMIF(Table23[[#This Row],[Lay / Clergy / Religious]],Table23[[#Headers],[Clergy]],Table23[[#This Row],[24-25 Budgeted Annual Wages]])</f>
        <v>0</v>
      </c>
      <c r="V8" s="131">
        <f>SUMIF(Table23[[#This Row],[Lay / Clergy / Religious]],Table23[[#Headers],[Religious]],Table23[[#This Row],[24-25 Budgeted Annual Wages]])</f>
        <v>0</v>
      </c>
      <c r="W8" s="132"/>
    </row>
    <row r="9" spans="1:27" x14ac:dyDescent="0.3">
      <c r="A9" s="129"/>
      <c r="B9" s="129"/>
      <c r="C9" s="129"/>
      <c r="D9" s="112">
        <v>1</v>
      </c>
      <c r="E9" s="113" t="s">
        <v>28</v>
      </c>
      <c r="F9" s="129"/>
      <c r="G9" s="129"/>
      <c r="H9" s="129"/>
      <c r="I9" s="130"/>
      <c r="J9" s="115"/>
      <c r="K9" s="129"/>
      <c r="L9" s="129"/>
      <c r="M9" s="112">
        <v>1</v>
      </c>
      <c r="N9" s="112"/>
      <c r="O9" s="116">
        <f>IF(Table23[[#This Row],[Hourly / Salary]]="Salary",Table23[[#This Row],[Current Hourly Rate or Biweekly Salary]]*(1+Table23[[#This Row],[% Wage Increase]]),0)</f>
        <v>0</v>
      </c>
      <c r="P9" s="116">
        <f>IF(Table23[[#This Row],[Hourly / Salary]]="Hourly",Table23[[#This Row],[Current Hourly Rate or Biweekly Salary]]*(1+Table23[[#This Row],[% Wage Increase]]),0)</f>
        <v>0</v>
      </c>
      <c r="Q9" s="131">
        <f>Table23[[#This Row],[24-25 Biweekly Budgeted Hours]]*Table23[[#This Row],[Hourly Rate]]*26*Table23[[#This Row],[% of Year Employed]]*Table23[[#This Row],[Salary Allocation %]]+Table23[[#This Row],[Biweekly Salary]]*26*Table23[[#This Row],[% of Year Employed]]*Table23[[#This Row],[Salary Allocation %]]</f>
        <v>0</v>
      </c>
      <c r="R9" s="131">
        <f>IF(Table23[[#This Row],[Lay / Clergy / Religious]]="Lay",Table23[[#This Row],[24-25 Budgeted Annual Wages]]*0.0765,IF(Table23[[#This Row],[Lay / Clergy / Religious]]="",Table23[[#This Row],[24-25 Budgeted Annual Wages]]*0.0765,0))</f>
        <v>0</v>
      </c>
      <c r="S9" s="131">
        <f>IF(Table23[[#This Row],[Is this the EE''s home program?]]="No",0,IF(Table23[[#This Row],[Lay Health Insurance]]="Yes",$S$1,0)+IF(Table23[[#This Row],[Lay Dental Insurance]]="Yes",$S$2,0))</f>
        <v>0</v>
      </c>
      <c r="T9" s="131">
        <f>Table23[[#This Row],[24-25 Budgeted Annual Wages]]-Table23[[#This Row],[Clergy]]-Table23[[#This Row],[Religious]]</f>
        <v>0</v>
      </c>
      <c r="U9" s="131">
        <f>SUMIF(Table23[[#This Row],[Lay / Clergy / Religious]],Table23[[#Headers],[Clergy]],Table23[[#This Row],[24-25 Budgeted Annual Wages]])</f>
        <v>0</v>
      </c>
      <c r="V9" s="131">
        <f>SUMIF(Table23[[#This Row],[Lay / Clergy / Religious]],Table23[[#Headers],[Religious]],Table23[[#This Row],[24-25 Budgeted Annual Wages]])</f>
        <v>0</v>
      </c>
      <c r="W9" s="132"/>
    </row>
    <row r="10" spans="1:27" x14ac:dyDescent="0.3">
      <c r="A10" s="129"/>
      <c r="B10" s="129"/>
      <c r="C10" s="129"/>
      <c r="D10" s="112">
        <v>1</v>
      </c>
      <c r="E10" s="113" t="s">
        <v>28</v>
      </c>
      <c r="F10" s="129"/>
      <c r="G10" s="129"/>
      <c r="H10" s="129"/>
      <c r="I10" s="130"/>
      <c r="J10" s="115"/>
      <c r="K10" s="129"/>
      <c r="L10" s="129"/>
      <c r="M10" s="112">
        <v>1</v>
      </c>
      <c r="N10" s="112"/>
      <c r="O10" s="116">
        <f>IF(Table23[[#This Row],[Hourly / Salary]]="Salary",Table23[[#This Row],[Current Hourly Rate or Biweekly Salary]]*(1+Table23[[#This Row],[% Wage Increase]]),0)</f>
        <v>0</v>
      </c>
      <c r="P10" s="116">
        <f>IF(Table23[[#This Row],[Hourly / Salary]]="Hourly",Table23[[#This Row],[Current Hourly Rate or Biweekly Salary]]*(1+Table23[[#This Row],[% Wage Increase]]),0)</f>
        <v>0</v>
      </c>
      <c r="Q10" s="131">
        <f>Table23[[#This Row],[24-25 Biweekly Budgeted Hours]]*Table23[[#This Row],[Hourly Rate]]*26*Table23[[#This Row],[% of Year Employed]]*Table23[[#This Row],[Salary Allocation %]]+Table23[[#This Row],[Biweekly Salary]]*26*Table23[[#This Row],[% of Year Employed]]*Table23[[#This Row],[Salary Allocation %]]</f>
        <v>0</v>
      </c>
      <c r="R10" s="131">
        <f>IF(Table23[[#This Row],[Lay / Clergy / Religious]]="Lay",Table23[[#This Row],[24-25 Budgeted Annual Wages]]*0.0765,IF(Table23[[#This Row],[Lay / Clergy / Religious]]="",Table23[[#This Row],[24-25 Budgeted Annual Wages]]*0.0765,0))</f>
        <v>0</v>
      </c>
      <c r="S10" s="131">
        <f>IF(Table23[[#This Row],[Is this the EE''s home program?]]="No",0,IF(Table23[[#This Row],[Lay Health Insurance]]="Yes",$S$1,0)+IF(Table23[[#This Row],[Lay Dental Insurance]]="Yes",$S$2,0))</f>
        <v>0</v>
      </c>
      <c r="T10" s="131">
        <f>Table23[[#This Row],[24-25 Budgeted Annual Wages]]-Table23[[#This Row],[Clergy]]-Table23[[#This Row],[Religious]]</f>
        <v>0</v>
      </c>
      <c r="U10" s="131">
        <f>SUMIF(Table23[[#This Row],[Lay / Clergy / Religious]],Table23[[#Headers],[Clergy]],Table23[[#This Row],[24-25 Budgeted Annual Wages]])</f>
        <v>0</v>
      </c>
      <c r="V10" s="131">
        <f>SUMIF(Table23[[#This Row],[Lay / Clergy / Religious]],Table23[[#Headers],[Religious]],Table23[[#This Row],[24-25 Budgeted Annual Wages]])</f>
        <v>0</v>
      </c>
      <c r="W10" s="132"/>
    </row>
    <row r="11" spans="1:27" x14ac:dyDescent="0.3">
      <c r="A11" s="129"/>
      <c r="B11" s="129"/>
      <c r="C11" s="129"/>
      <c r="D11" s="112">
        <v>1</v>
      </c>
      <c r="E11" s="113" t="s">
        <v>28</v>
      </c>
      <c r="F11" s="129"/>
      <c r="G11" s="129"/>
      <c r="H11" s="129"/>
      <c r="I11" s="130"/>
      <c r="J11" s="115"/>
      <c r="K11" s="129"/>
      <c r="L11" s="129"/>
      <c r="M11" s="112">
        <v>1</v>
      </c>
      <c r="N11" s="112"/>
      <c r="O11" s="116">
        <f>IF(Table23[[#This Row],[Hourly / Salary]]="Salary",Table23[[#This Row],[Current Hourly Rate or Biweekly Salary]]*(1+Table23[[#This Row],[% Wage Increase]]),0)</f>
        <v>0</v>
      </c>
      <c r="P11" s="116">
        <f>IF(Table23[[#This Row],[Hourly / Salary]]="Hourly",Table23[[#This Row],[Current Hourly Rate or Biweekly Salary]]*(1+Table23[[#This Row],[% Wage Increase]]),0)</f>
        <v>0</v>
      </c>
      <c r="Q11" s="131">
        <f>Table23[[#This Row],[24-25 Biweekly Budgeted Hours]]*Table23[[#This Row],[Hourly Rate]]*26*Table23[[#This Row],[% of Year Employed]]*Table23[[#This Row],[Salary Allocation %]]+Table23[[#This Row],[Biweekly Salary]]*26*Table23[[#This Row],[% of Year Employed]]*Table23[[#This Row],[Salary Allocation %]]</f>
        <v>0</v>
      </c>
      <c r="R11" s="131">
        <f>IF(Table23[[#This Row],[Lay / Clergy / Religious]]="Lay",Table23[[#This Row],[24-25 Budgeted Annual Wages]]*0.0765,IF(Table23[[#This Row],[Lay / Clergy / Religious]]="",Table23[[#This Row],[24-25 Budgeted Annual Wages]]*0.0765,0))</f>
        <v>0</v>
      </c>
      <c r="S11" s="131">
        <f>IF(Table23[[#This Row],[Is this the EE''s home program?]]="No",0,IF(Table23[[#This Row],[Lay Health Insurance]]="Yes",$S$1,0)+IF(Table23[[#This Row],[Lay Dental Insurance]]="Yes",$S$2,0))</f>
        <v>0</v>
      </c>
      <c r="T11" s="131">
        <f>Table23[[#This Row],[24-25 Budgeted Annual Wages]]-Table23[[#This Row],[Clergy]]-Table23[[#This Row],[Religious]]</f>
        <v>0</v>
      </c>
      <c r="U11" s="131">
        <f>SUMIF(Table23[[#This Row],[Lay / Clergy / Religious]],Table23[[#Headers],[Clergy]],Table23[[#This Row],[24-25 Budgeted Annual Wages]])</f>
        <v>0</v>
      </c>
      <c r="V11" s="131">
        <f>SUMIF(Table23[[#This Row],[Lay / Clergy / Religious]],Table23[[#Headers],[Religious]],Table23[[#This Row],[24-25 Budgeted Annual Wages]])</f>
        <v>0</v>
      </c>
      <c r="W11" s="132"/>
    </row>
    <row r="12" spans="1:27" x14ac:dyDescent="0.3">
      <c r="A12" s="129"/>
      <c r="B12" s="129"/>
      <c r="C12" s="129"/>
      <c r="D12" s="112">
        <v>1</v>
      </c>
      <c r="E12" s="113" t="s">
        <v>28</v>
      </c>
      <c r="F12" s="129"/>
      <c r="G12" s="129"/>
      <c r="H12" s="129"/>
      <c r="I12" s="130"/>
      <c r="J12" s="115"/>
      <c r="K12" s="129"/>
      <c r="L12" s="129"/>
      <c r="M12" s="112">
        <v>1</v>
      </c>
      <c r="N12" s="112"/>
      <c r="O12" s="116">
        <f>IF(Table23[[#This Row],[Hourly / Salary]]="Salary",Table23[[#This Row],[Current Hourly Rate or Biweekly Salary]]*(1+Table23[[#This Row],[% Wage Increase]]),0)</f>
        <v>0</v>
      </c>
      <c r="P12" s="116">
        <f>IF(Table23[[#This Row],[Hourly / Salary]]="Hourly",Table23[[#This Row],[Current Hourly Rate or Biweekly Salary]]*(1+Table23[[#This Row],[% Wage Increase]]),0)</f>
        <v>0</v>
      </c>
      <c r="Q12" s="131">
        <f>Table23[[#This Row],[24-25 Biweekly Budgeted Hours]]*Table23[[#This Row],[Hourly Rate]]*26*Table23[[#This Row],[% of Year Employed]]*Table23[[#This Row],[Salary Allocation %]]+Table23[[#This Row],[Biweekly Salary]]*26*Table23[[#This Row],[% of Year Employed]]*Table23[[#This Row],[Salary Allocation %]]</f>
        <v>0</v>
      </c>
      <c r="R12" s="131">
        <f>IF(Table23[[#This Row],[Lay / Clergy / Religious]]="Lay",Table23[[#This Row],[24-25 Budgeted Annual Wages]]*0.0765,IF(Table23[[#This Row],[Lay / Clergy / Religious]]="",Table23[[#This Row],[24-25 Budgeted Annual Wages]]*0.0765,0))</f>
        <v>0</v>
      </c>
      <c r="S12" s="131">
        <f>IF(Table23[[#This Row],[Is this the EE''s home program?]]="No",0,IF(Table23[[#This Row],[Lay Health Insurance]]="Yes",$S$1,0)+IF(Table23[[#This Row],[Lay Dental Insurance]]="Yes",$S$2,0))</f>
        <v>0</v>
      </c>
      <c r="T12" s="131">
        <f>Table23[[#This Row],[24-25 Budgeted Annual Wages]]-Table23[[#This Row],[Clergy]]-Table23[[#This Row],[Religious]]</f>
        <v>0</v>
      </c>
      <c r="U12" s="131">
        <f>SUMIF(Table23[[#This Row],[Lay / Clergy / Religious]],Table23[[#Headers],[Clergy]],Table23[[#This Row],[24-25 Budgeted Annual Wages]])</f>
        <v>0</v>
      </c>
      <c r="V12" s="131">
        <f>SUMIF(Table23[[#This Row],[Lay / Clergy / Religious]],Table23[[#Headers],[Religious]],Table23[[#This Row],[24-25 Budgeted Annual Wages]])</f>
        <v>0</v>
      </c>
      <c r="W12" s="132"/>
    </row>
    <row r="13" spans="1:27" x14ac:dyDescent="0.3">
      <c r="A13" s="129"/>
      <c r="B13" s="129"/>
      <c r="C13" s="129"/>
      <c r="D13" s="112">
        <v>1</v>
      </c>
      <c r="E13" s="113" t="s">
        <v>28</v>
      </c>
      <c r="F13" s="129"/>
      <c r="G13" s="129"/>
      <c r="H13" s="129"/>
      <c r="I13" s="130"/>
      <c r="J13" s="115"/>
      <c r="K13" s="129"/>
      <c r="L13" s="129"/>
      <c r="M13" s="112">
        <v>1</v>
      </c>
      <c r="N13" s="112"/>
      <c r="O13" s="116">
        <f>IF(Table23[[#This Row],[Hourly / Salary]]="Salary",Table23[[#This Row],[Current Hourly Rate or Biweekly Salary]]*(1+Table23[[#This Row],[% Wage Increase]]),0)</f>
        <v>0</v>
      </c>
      <c r="P13" s="116">
        <f>IF(Table23[[#This Row],[Hourly / Salary]]="Hourly",Table23[[#This Row],[Current Hourly Rate or Biweekly Salary]]*(1+Table23[[#This Row],[% Wage Increase]]),0)</f>
        <v>0</v>
      </c>
      <c r="Q13" s="131">
        <f>Table23[[#This Row],[24-25 Biweekly Budgeted Hours]]*Table23[[#This Row],[Hourly Rate]]*26*Table23[[#This Row],[% of Year Employed]]*Table23[[#This Row],[Salary Allocation %]]+Table23[[#This Row],[Biweekly Salary]]*26*Table23[[#This Row],[% of Year Employed]]*Table23[[#This Row],[Salary Allocation %]]</f>
        <v>0</v>
      </c>
      <c r="R13" s="131">
        <f>IF(Table23[[#This Row],[Lay / Clergy / Religious]]="Lay",Table23[[#This Row],[24-25 Budgeted Annual Wages]]*0.0765,IF(Table23[[#This Row],[Lay / Clergy / Religious]]="",Table23[[#This Row],[24-25 Budgeted Annual Wages]]*0.0765,0))</f>
        <v>0</v>
      </c>
      <c r="S13" s="131">
        <f>IF(Table23[[#This Row],[Is this the EE''s home program?]]="No",0,IF(Table23[[#This Row],[Lay Health Insurance]]="Yes",$S$1,0)+IF(Table23[[#This Row],[Lay Dental Insurance]]="Yes",$S$2,0))</f>
        <v>0</v>
      </c>
      <c r="T13" s="131">
        <f>Table23[[#This Row],[24-25 Budgeted Annual Wages]]-Table23[[#This Row],[Clergy]]-Table23[[#This Row],[Religious]]</f>
        <v>0</v>
      </c>
      <c r="U13" s="131">
        <f>SUMIF(Table23[[#This Row],[Lay / Clergy / Religious]],Table23[[#Headers],[Clergy]],Table23[[#This Row],[24-25 Budgeted Annual Wages]])</f>
        <v>0</v>
      </c>
      <c r="V13" s="131">
        <f>SUMIF(Table23[[#This Row],[Lay / Clergy / Religious]],Table23[[#Headers],[Religious]],Table23[[#This Row],[24-25 Budgeted Annual Wages]])</f>
        <v>0</v>
      </c>
      <c r="W13" s="132"/>
    </row>
    <row r="14" spans="1:27" x14ac:dyDescent="0.3">
      <c r="A14" s="129"/>
      <c r="B14" s="129"/>
      <c r="C14" s="129"/>
      <c r="D14" s="112">
        <v>1</v>
      </c>
      <c r="E14" s="113" t="s">
        <v>28</v>
      </c>
      <c r="F14" s="129"/>
      <c r="G14" s="129"/>
      <c r="H14" s="129"/>
      <c r="I14" s="130"/>
      <c r="J14" s="115"/>
      <c r="K14" s="129"/>
      <c r="L14" s="129"/>
      <c r="M14" s="112">
        <v>1</v>
      </c>
      <c r="N14" s="112"/>
      <c r="O14" s="116">
        <f>IF(Table23[[#This Row],[Hourly / Salary]]="Salary",Table23[[#This Row],[Current Hourly Rate or Biweekly Salary]]*(1+Table23[[#This Row],[% Wage Increase]]),0)</f>
        <v>0</v>
      </c>
      <c r="P14" s="116">
        <f>IF(Table23[[#This Row],[Hourly / Salary]]="Hourly",Table23[[#This Row],[Current Hourly Rate or Biweekly Salary]]*(1+Table23[[#This Row],[% Wage Increase]]),0)</f>
        <v>0</v>
      </c>
      <c r="Q14" s="131">
        <f>Table23[[#This Row],[24-25 Biweekly Budgeted Hours]]*Table23[[#This Row],[Hourly Rate]]*26*Table23[[#This Row],[% of Year Employed]]*Table23[[#This Row],[Salary Allocation %]]+Table23[[#This Row],[Biweekly Salary]]*26*Table23[[#This Row],[% of Year Employed]]*Table23[[#This Row],[Salary Allocation %]]</f>
        <v>0</v>
      </c>
      <c r="R14" s="131">
        <f>IF(Table23[[#This Row],[Lay / Clergy / Religious]]="Lay",Table23[[#This Row],[24-25 Budgeted Annual Wages]]*0.0765,IF(Table23[[#This Row],[Lay / Clergy / Religious]]="",Table23[[#This Row],[24-25 Budgeted Annual Wages]]*0.0765,0))</f>
        <v>0</v>
      </c>
      <c r="S14" s="131">
        <f>IF(Table23[[#This Row],[Is this the EE''s home program?]]="No",0,IF(Table23[[#This Row],[Lay Health Insurance]]="Yes",$S$1,0)+IF(Table23[[#This Row],[Lay Dental Insurance]]="Yes",$S$2,0))</f>
        <v>0</v>
      </c>
      <c r="T14" s="131">
        <f>Table23[[#This Row],[24-25 Budgeted Annual Wages]]-Table23[[#This Row],[Clergy]]-Table23[[#This Row],[Religious]]</f>
        <v>0</v>
      </c>
      <c r="U14" s="131">
        <f>SUMIF(Table23[[#This Row],[Lay / Clergy / Religious]],Table23[[#Headers],[Clergy]],Table23[[#This Row],[24-25 Budgeted Annual Wages]])</f>
        <v>0</v>
      </c>
      <c r="V14" s="131">
        <f>SUMIF(Table23[[#This Row],[Lay / Clergy / Religious]],Table23[[#Headers],[Religious]],Table23[[#This Row],[24-25 Budgeted Annual Wages]])</f>
        <v>0</v>
      </c>
      <c r="W14" s="132"/>
    </row>
    <row r="15" spans="1:27" x14ac:dyDescent="0.3">
      <c r="A15" s="129"/>
      <c r="B15" s="129"/>
      <c r="C15" s="129"/>
      <c r="D15" s="112">
        <v>1</v>
      </c>
      <c r="E15" s="113" t="s">
        <v>28</v>
      </c>
      <c r="F15" s="129"/>
      <c r="G15" s="129"/>
      <c r="H15" s="129"/>
      <c r="I15" s="130"/>
      <c r="J15" s="115"/>
      <c r="K15" s="129"/>
      <c r="L15" s="129"/>
      <c r="M15" s="112">
        <v>1</v>
      </c>
      <c r="N15" s="112"/>
      <c r="O15" s="116">
        <f>IF(Table23[[#This Row],[Hourly / Salary]]="Salary",Table23[[#This Row],[Current Hourly Rate or Biweekly Salary]]*(1+Table23[[#This Row],[% Wage Increase]]),0)</f>
        <v>0</v>
      </c>
      <c r="P15" s="116">
        <f>IF(Table23[[#This Row],[Hourly / Salary]]="Hourly",Table23[[#This Row],[Current Hourly Rate or Biweekly Salary]]*(1+Table23[[#This Row],[% Wage Increase]]),0)</f>
        <v>0</v>
      </c>
      <c r="Q15" s="131">
        <f>Table23[[#This Row],[24-25 Biweekly Budgeted Hours]]*Table23[[#This Row],[Hourly Rate]]*26*Table23[[#This Row],[% of Year Employed]]*Table23[[#This Row],[Salary Allocation %]]+Table23[[#This Row],[Biweekly Salary]]*26*Table23[[#This Row],[% of Year Employed]]*Table23[[#This Row],[Salary Allocation %]]</f>
        <v>0</v>
      </c>
      <c r="R15" s="131">
        <f>IF(Table23[[#This Row],[Lay / Clergy / Religious]]="Lay",Table23[[#This Row],[24-25 Budgeted Annual Wages]]*0.0765,IF(Table23[[#This Row],[Lay / Clergy / Religious]]="",Table23[[#This Row],[24-25 Budgeted Annual Wages]]*0.0765,0))</f>
        <v>0</v>
      </c>
      <c r="S15" s="131">
        <f>IF(Table23[[#This Row],[Is this the EE''s home program?]]="No",0,IF(Table23[[#This Row],[Lay Health Insurance]]="Yes",$S$1,0)+IF(Table23[[#This Row],[Lay Dental Insurance]]="Yes",$S$2,0))</f>
        <v>0</v>
      </c>
      <c r="T15" s="131">
        <f>Table23[[#This Row],[24-25 Budgeted Annual Wages]]-Table23[[#This Row],[Clergy]]-Table23[[#This Row],[Religious]]</f>
        <v>0</v>
      </c>
      <c r="U15" s="131">
        <f>SUMIF(Table23[[#This Row],[Lay / Clergy / Religious]],Table23[[#Headers],[Clergy]],Table23[[#This Row],[24-25 Budgeted Annual Wages]])</f>
        <v>0</v>
      </c>
      <c r="V15" s="131">
        <f>SUMIF(Table23[[#This Row],[Lay / Clergy / Religious]],Table23[[#Headers],[Religious]],Table23[[#This Row],[24-25 Budgeted Annual Wages]])</f>
        <v>0</v>
      </c>
      <c r="W15" s="132"/>
    </row>
    <row r="16" spans="1:27" x14ac:dyDescent="0.3">
      <c r="A16" s="129"/>
      <c r="B16" s="129"/>
      <c r="C16" s="129"/>
      <c r="D16" s="112">
        <v>1</v>
      </c>
      <c r="E16" s="113" t="s">
        <v>28</v>
      </c>
      <c r="F16" s="129"/>
      <c r="G16" s="129"/>
      <c r="H16" s="129"/>
      <c r="I16" s="130"/>
      <c r="J16" s="115"/>
      <c r="K16" s="129"/>
      <c r="L16" s="129"/>
      <c r="M16" s="112">
        <v>1</v>
      </c>
      <c r="N16" s="112"/>
      <c r="O16" s="116">
        <f>IF(Table23[[#This Row],[Hourly / Salary]]="Salary",Table23[[#This Row],[Current Hourly Rate or Biweekly Salary]]*(1+Table23[[#This Row],[% Wage Increase]]),0)</f>
        <v>0</v>
      </c>
      <c r="P16" s="116">
        <f>IF(Table23[[#This Row],[Hourly / Salary]]="Hourly",Table23[[#This Row],[Current Hourly Rate or Biweekly Salary]]*(1+Table23[[#This Row],[% Wage Increase]]),0)</f>
        <v>0</v>
      </c>
      <c r="Q16" s="131">
        <f>Table23[[#This Row],[24-25 Biweekly Budgeted Hours]]*Table23[[#This Row],[Hourly Rate]]*26*Table23[[#This Row],[% of Year Employed]]*Table23[[#This Row],[Salary Allocation %]]+Table23[[#This Row],[Biweekly Salary]]*26*Table23[[#This Row],[% of Year Employed]]*Table23[[#This Row],[Salary Allocation %]]</f>
        <v>0</v>
      </c>
      <c r="R16" s="131">
        <f>IF(Table23[[#This Row],[Lay / Clergy / Religious]]="Lay",Table23[[#This Row],[24-25 Budgeted Annual Wages]]*0.0765,IF(Table23[[#This Row],[Lay / Clergy / Religious]]="",Table23[[#This Row],[24-25 Budgeted Annual Wages]]*0.0765,0))</f>
        <v>0</v>
      </c>
      <c r="S16" s="131">
        <f>IF(Table23[[#This Row],[Is this the EE''s home program?]]="No",0,IF(Table23[[#This Row],[Lay Health Insurance]]="Yes",$S$1,0)+IF(Table23[[#This Row],[Lay Dental Insurance]]="Yes",$S$2,0))</f>
        <v>0</v>
      </c>
      <c r="T16" s="131">
        <f>Table23[[#This Row],[24-25 Budgeted Annual Wages]]-Table23[[#This Row],[Clergy]]-Table23[[#This Row],[Religious]]</f>
        <v>0</v>
      </c>
      <c r="U16" s="131">
        <f>SUMIF(Table23[[#This Row],[Lay / Clergy / Religious]],Table23[[#Headers],[Clergy]],Table23[[#This Row],[24-25 Budgeted Annual Wages]])</f>
        <v>0</v>
      </c>
      <c r="V16" s="131">
        <f>SUMIF(Table23[[#This Row],[Lay / Clergy / Religious]],Table23[[#Headers],[Religious]],Table23[[#This Row],[24-25 Budgeted Annual Wages]])</f>
        <v>0</v>
      </c>
      <c r="W16" s="132"/>
    </row>
    <row r="17" spans="1:23" x14ac:dyDescent="0.3">
      <c r="A17" s="129"/>
      <c r="B17" s="129"/>
      <c r="C17" s="129"/>
      <c r="D17" s="112">
        <v>1</v>
      </c>
      <c r="E17" s="113" t="s">
        <v>28</v>
      </c>
      <c r="F17" s="129"/>
      <c r="G17" s="129"/>
      <c r="H17" s="129"/>
      <c r="I17" s="130"/>
      <c r="J17" s="115"/>
      <c r="K17" s="129"/>
      <c r="L17" s="129"/>
      <c r="M17" s="112">
        <v>1</v>
      </c>
      <c r="N17" s="112"/>
      <c r="O17" s="116">
        <f>IF(Table23[[#This Row],[Hourly / Salary]]="Salary",Table23[[#This Row],[Current Hourly Rate or Biweekly Salary]]*(1+Table23[[#This Row],[% Wage Increase]]),0)</f>
        <v>0</v>
      </c>
      <c r="P17" s="116">
        <f>IF(Table23[[#This Row],[Hourly / Salary]]="Hourly",Table23[[#This Row],[Current Hourly Rate or Biweekly Salary]]*(1+Table23[[#This Row],[% Wage Increase]]),0)</f>
        <v>0</v>
      </c>
      <c r="Q17" s="131">
        <f>Table23[[#This Row],[24-25 Biweekly Budgeted Hours]]*Table23[[#This Row],[Hourly Rate]]*26*Table23[[#This Row],[% of Year Employed]]*Table23[[#This Row],[Salary Allocation %]]+Table23[[#This Row],[Biweekly Salary]]*26*Table23[[#This Row],[% of Year Employed]]*Table23[[#This Row],[Salary Allocation %]]</f>
        <v>0</v>
      </c>
      <c r="R17" s="131">
        <f>IF(Table23[[#This Row],[Lay / Clergy / Religious]]="Lay",Table23[[#This Row],[24-25 Budgeted Annual Wages]]*0.0765,IF(Table23[[#This Row],[Lay / Clergy / Religious]]="",Table23[[#This Row],[24-25 Budgeted Annual Wages]]*0.0765,0))</f>
        <v>0</v>
      </c>
      <c r="S17" s="131">
        <f>IF(Table23[[#This Row],[Is this the EE''s home program?]]="No",0,IF(Table23[[#This Row],[Lay Health Insurance]]="Yes",$S$1,0)+IF(Table23[[#This Row],[Lay Dental Insurance]]="Yes",$S$2,0))</f>
        <v>0</v>
      </c>
      <c r="T17" s="131">
        <f>Table23[[#This Row],[24-25 Budgeted Annual Wages]]-Table23[[#This Row],[Clergy]]-Table23[[#This Row],[Religious]]</f>
        <v>0</v>
      </c>
      <c r="U17" s="131">
        <f>SUMIF(Table23[[#This Row],[Lay / Clergy / Religious]],Table23[[#Headers],[Clergy]],Table23[[#This Row],[24-25 Budgeted Annual Wages]])</f>
        <v>0</v>
      </c>
      <c r="V17" s="131">
        <f>SUMIF(Table23[[#This Row],[Lay / Clergy / Religious]],Table23[[#Headers],[Religious]],Table23[[#This Row],[24-25 Budgeted Annual Wages]])</f>
        <v>0</v>
      </c>
      <c r="W17" s="132"/>
    </row>
    <row r="18" spans="1:23" x14ac:dyDescent="0.3">
      <c r="A18" s="129"/>
      <c r="B18" s="129"/>
      <c r="C18" s="129"/>
      <c r="D18" s="112">
        <v>1</v>
      </c>
      <c r="E18" s="113" t="s">
        <v>28</v>
      </c>
      <c r="F18" s="129"/>
      <c r="G18" s="129"/>
      <c r="H18" s="129"/>
      <c r="I18" s="130"/>
      <c r="J18" s="115"/>
      <c r="K18" s="129"/>
      <c r="L18" s="129"/>
      <c r="M18" s="112">
        <v>1</v>
      </c>
      <c r="N18" s="112"/>
      <c r="O18" s="116">
        <f>IF(Table23[[#This Row],[Hourly / Salary]]="Salary",Table23[[#This Row],[Current Hourly Rate or Biweekly Salary]]*(1+Table23[[#This Row],[% Wage Increase]]),0)</f>
        <v>0</v>
      </c>
      <c r="P18" s="116">
        <f>IF(Table23[[#This Row],[Hourly / Salary]]="Hourly",Table23[[#This Row],[Current Hourly Rate or Biweekly Salary]]*(1+Table23[[#This Row],[% Wage Increase]]),0)</f>
        <v>0</v>
      </c>
      <c r="Q18" s="131">
        <f>Table23[[#This Row],[24-25 Biweekly Budgeted Hours]]*Table23[[#This Row],[Hourly Rate]]*26*Table23[[#This Row],[% of Year Employed]]*Table23[[#This Row],[Salary Allocation %]]+Table23[[#This Row],[Biweekly Salary]]*26*Table23[[#This Row],[% of Year Employed]]*Table23[[#This Row],[Salary Allocation %]]</f>
        <v>0</v>
      </c>
      <c r="R18" s="131">
        <f>IF(Table23[[#This Row],[Lay / Clergy / Religious]]="Lay",Table23[[#This Row],[24-25 Budgeted Annual Wages]]*0.0765,IF(Table23[[#This Row],[Lay / Clergy / Religious]]="",Table23[[#This Row],[24-25 Budgeted Annual Wages]]*0.0765,0))</f>
        <v>0</v>
      </c>
      <c r="S18" s="131">
        <f>IF(Table23[[#This Row],[Is this the EE''s home program?]]="No",0,IF(Table23[[#This Row],[Lay Health Insurance]]="Yes",$S$1,0)+IF(Table23[[#This Row],[Lay Dental Insurance]]="Yes",$S$2,0))</f>
        <v>0</v>
      </c>
      <c r="T18" s="131">
        <f>Table23[[#This Row],[24-25 Budgeted Annual Wages]]-Table23[[#This Row],[Clergy]]-Table23[[#This Row],[Religious]]</f>
        <v>0</v>
      </c>
      <c r="U18" s="131">
        <f>SUMIF(Table23[[#This Row],[Lay / Clergy / Religious]],Table23[[#Headers],[Clergy]],Table23[[#This Row],[24-25 Budgeted Annual Wages]])</f>
        <v>0</v>
      </c>
      <c r="V18" s="131">
        <f>SUMIF(Table23[[#This Row],[Lay / Clergy / Religious]],Table23[[#Headers],[Religious]],Table23[[#This Row],[24-25 Budgeted Annual Wages]])</f>
        <v>0</v>
      </c>
      <c r="W18" s="132"/>
    </row>
    <row r="19" spans="1:23" x14ac:dyDescent="0.3">
      <c r="A19" s="129"/>
      <c r="B19" s="129"/>
      <c r="C19" s="129"/>
      <c r="D19" s="134">
        <v>1</v>
      </c>
      <c r="E19" s="113" t="s">
        <v>28</v>
      </c>
      <c r="F19" s="129"/>
      <c r="G19" s="129"/>
      <c r="H19" s="129"/>
      <c r="I19" s="130"/>
      <c r="K19" s="129"/>
      <c r="L19" s="129"/>
      <c r="M19" s="134">
        <v>1</v>
      </c>
      <c r="O19" s="116">
        <f>IF(Table23[[#This Row],[Hourly / Salary]]="Salary",Table23[[#This Row],[Current Hourly Rate or Biweekly Salary]]*(1+Table23[[#This Row],[% Wage Increase]]),0)</f>
        <v>0</v>
      </c>
      <c r="P19" s="116">
        <f>IF(Table23[[#This Row],[Hourly / Salary]]="Hourly",Table23[[#This Row],[Current Hourly Rate or Biweekly Salary]]*(1+Table23[[#This Row],[% Wage Increase]]),0)</f>
        <v>0</v>
      </c>
      <c r="Q19" s="131">
        <f>Table23[[#This Row],[24-25 Biweekly Budgeted Hours]]*Table23[[#This Row],[Hourly Rate]]*26*Table23[[#This Row],[% of Year Employed]]*Table23[[#This Row],[Salary Allocation %]]+Table23[[#This Row],[Biweekly Salary]]*26*Table23[[#This Row],[% of Year Employed]]*Table23[[#This Row],[Salary Allocation %]]</f>
        <v>0</v>
      </c>
      <c r="R19" s="131">
        <f>IF(Table23[[#This Row],[Lay / Clergy / Religious]]="Lay",Table23[[#This Row],[24-25 Budgeted Annual Wages]]*0.0765,IF(Table23[[#This Row],[Lay / Clergy / Religious]]="",Table23[[#This Row],[24-25 Budgeted Annual Wages]]*0.0765,0))</f>
        <v>0</v>
      </c>
      <c r="S19" s="131">
        <f>IF(Table23[[#This Row],[Is this the EE''s home program?]]="No",0,IF(Table23[[#This Row],[Lay Health Insurance]]="Yes",$S$1,0)+IF(Table23[[#This Row],[Lay Dental Insurance]]="Yes",$S$2,0))</f>
        <v>0</v>
      </c>
      <c r="T19" s="131">
        <f>Table23[[#This Row],[24-25 Budgeted Annual Wages]]-Table23[[#This Row],[Clergy]]-Table23[[#This Row],[Religious]]</f>
        <v>0</v>
      </c>
      <c r="U19" s="131">
        <f>SUMIF(Table23[[#This Row],[Lay / Clergy / Religious]],Table23[[#Headers],[Clergy]],Table23[[#This Row],[24-25 Budgeted Annual Wages]])</f>
        <v>0</v>
      </c>
      <c r="V19" s="131">
        <f>SUMIF(Table23[[#This Row],[Lay / Clergy / Religious]],Table23[[#Headers],[Religious]],Table23[[#This Row],[24-25 Budgeted Annual Wages]])</f>
        <v>0</v>
      </c>
      <c r="W19" s="137"/>
    </row>
    <row r="20" spans="1:23" x14ac:dyDescent="0.3">
      <c r="A20" s="129"/>
      <c r="B20" s="129"/>
      <c r="C20" s="129"/>
      <c r="D20" s="134">
        <v>1</v>
      </c>
      <c r="E20" s="113" t="s">
        <v>28</v>
      </c>
      <c r="F20" s="129"/>
      <c r="G20" s="129"/>
      <c r="H20" s="129"/>
      <c r="I20" s="130"/>
      <c r="K20" s="129"/>
      <c r="L20" s="129"/>
      <c r="M20" s="134">
        <v>1</v>
      </c>
      <c r="O20" s="116">
        <f>IF(Table23[[#This Row],[Hourly / Salary]]="Salary",Table23[[#This Row],[Current Hourly Rate or Biweekly Salary]]*(1+Table23[[#This Row],[% Wage Increase]]),0)</f>
        <v>0</v>
      </c>
      <c r="P20" s="116">
        <f>IF(Table23[[#This Row],[Hourly / Salary]]="Hourly",Table23[[#This Row],[Current Hourly Rate or Biweekly Salary]]*(1+Table23[[#This Row],[% Wage Increase]]),0)</f>
        <v>0</v>
      </c>
      <c r="Q20" s="131">
        <f>Table23[[#This Row],[24-25 Biweekly Budgeted Hours]]*Table23[[#This Row],[Hourly Rate]]*26*Table23[[#This Row],[% of Year Employed]]*Table23[[#This Row],[Salary Allocation %]]+Table23[[#This Row],[Biweekly Salary]]*26*Table23[[#This Row],[% of Year Employed]]*Table23[[#This Row],[Salary Allocation %]]</f>
        <v>0</v>
      </c>
      <c r="R20" s="131">
        <f>IF(Table23[[#This Row],[Lay / Clergy / Religious]]="Lay",Table23[[#This Row],[24-25 Budgeted Annual Wages]]*0.0765,IF(Table23[[#This Row],[Lay / Clergy / Religious]]="",Table23[[#This Row],[24-25 Budgeted Annual Wages]]*0.0765,0))</f>
        <v>0</v>
      </c>
      <c r="S20" s="131">
        <f>IF(Table23[[#This Row],[Is this the EE''s home program?]]="No",0,IF(Table23[[#This Row],[Lay Health Insurance]]="Yes",$S$1,0)+IF(Table23[[#This Row],[Lay Dental Insurance]]="Yes",$S$2,0))</f>
        <v>0</v>
      </c>
      <c r="T20" s="131">
        <f>Table23[[#This Row],[24-25 Budgeted Annual Wages]]-Table23[[#This Row],[Clergy]]-Table23[[#This Row],[Religious]]</f>
        <v>0</v>
      </c>
      <c r="U20" s="131">
        <f>SUMIF(Table23[[#This Row],[Lay / Clergy / Religious]],Table23[[#Headers],[Clergy]],Table23[[#This Row],[24-25 Budgeted Annual Wages]])</f>
        <v>0</v>
      </c>
      <c r="V20" s="131">
        <f>SUMIF(Table23[[#This Row],[Lay / Clergy / Religious]],Table23[[#Headers],[Religious]],Table23[[#This Row],[24-25 Budgeted Annual Wages]])</f>
        <v>0</v>
      </c>
      <c r="W20" s="137"/>
    </row>
    <row r="21" spans="1:23" x14ac:dyDescent="0.3">
      <c r="A21" s="129"/>
      <c r="B21" s="129"/>
      <c r="C21" s="129"/>
      <c r="D21" s="134">
        <v>1</v>
      </c>
      <c r="E21" s="113" t="s">
        <v>28</v>
      </c>
      <c r="F21" s="129"/>
      <c r="G21" s="129"/>
      <c r="H21" s="129"/>
      <c r="I21" s="130"/>
      <c r="K21" s="129"/>
      <c r="L21" s="129"/>
      <c r="M21" s="134">
        <v>1</v>
      </c>
      <c r="O21" s="116">
        <f>IF(Table23[[#This Row],[Hourly / Salary]]="Salary",Table23[[#This Row],[Current Hourly Rate or Biweekly Salary]]*(1+Table23[[#This Row],[% Wage Increase]]),0)</f>
        <v>0</v>
      </c>
      <c r="P21" s="116">
        <f>IF(Table23[[#This Row],[Hourly / Salary]]="Hourly",Table23[[#This Row],[Current Hourly Rate or Biweekly Salary]]*(1+Table23[[#This Row],[% Wage Increase]]),0)</f>
        <v>0</v>
      </c>
      <c r="Q21" s="131">
        <f>Table23[[#This Row],[24-25 Biweekly Budgeted Hours]]*Table23[[#This Row],[Hourly Rate]]*26*Table23[[#This Row],[% of Year Employed]]*Table23[[#This Row],[Salary Allocation %]]+Table23[[#This Row],[Biweekly Salary]]*26*Table23[[#This Row],[% of Year Employed]]*Table23[[#This Row],[Salary Allocation %]]</f>
        <v>0</v>
      </c>
      <c r="R21" s="131">
        <f>IF(Table23[[#This Row],[Lay / Clergy / Religious]]="Lay",Table23[[#This Row],[24-25 Budgeted Annual Wages]]*0.0765,IF(Table23[[#This Row],[Lay / Clergy / Religious]]="",Table23[[#This Row],[24-25 Budgeted Annual Wages]]*0.0765,0))</f>
        <v>0</v>
      </c>
      <c r="S21" s="131">
        <f>IF(Table23[[#This Row],[Is this the EE''s home program?]]="No",0,IF(Table23[[#This Row],[Lay Health Insurance]]="Yes",$S$1,0)+IF(Table23[[#This Row],[Lay Dental Insurance]]="Yes",$S$2,0))</f>
        <v>0</v>
      </c>
      <c r="T21" s="131">
        <f>Table23[[#This Row],[24-25 Budgeted Annual Wages]]-Table23[[#This Row],[Clergy]]-Table23[[#This Row],[Religious]]</f>
        <v>0</v>
      </c>
      <c r="U21" s="131">
        <f>SUMIF(Table23[[#This Row],[Lay / Clergy / Religious]],Table23[[#Headers],[Clergy]],Table23[[#This Row],[24-25 Budgeted Annual Wages]])</f>
        <v>0</v>
      </c>
      <c r="V21" s="131">
        <f>SUMIF(Table23[[#This Row],[Lay / Clergy / Religious]],Table23[[#Headers],[Religious]],Table23[[#This Row],[24-25 Budgeted Annual Wages]])</f>
        <v>0</v>
      </c>
      <c r="W21" s="137"/>
    </row>
    <row r="22" spans="1:23" x14ac:dyDescent="0.3">
      <c r="A22" s="129"/>
      <c r="B22" s="129"/>
      <c r="C22" s="129"/>
      <c r="D22" s="134">
        <v>1</v>
      </c>
      <c r="E22" s="113" t="s">
        <v>28</v>
      </c>
      <c r="F22" s="129"/>
      <c r="G22" s="129"/>
      <c r="H22" s="129"/>
      <c r="I22" s="130"/>
      <c r="K22" s="129"/>
      <c r="L22" s="129"/>
      <c r="M22" s="134">
        <v>1</v>
      </c>
      <c r="O22" s="116">
        <f>IF(Table23[[#This Row],[Hourly / Salary]]="Salary",Table23[[#This Row],[Current Hourly Rate or Biweekly Salary]]*(1+Table23[[#This Row],[% Wage Increase]]),0)</f>
        <v>0</v>
      </c>
      <c r="P22" s="116">
        <f>IF(Table23[[#This Row],[Hourly / Salary]]="Hourly",Table23[[#This Row],[Current Hourly Rate or Biweekly Salary]]*(1+Table23[[#This Row],[% Wage Increase]]),0)</f>
        <v>0</v>
      </c>
      <c r="Q22" s="131">
        <f>Table23[[#This Row],[24-25 Biweekly Budgeted Hours]]*Table23[[#This Row],[Hourly Rate]]*26*Table23[[#This Row],[% of Year Employed]]*Table23[[#This Row],[Salary Allocation %]]+Table23[[#This Row],[Biweekly Salary]]*26*Table23[[#This Row],[% of Year Employed]]*Table23[[#This Row],[Salary Allocation %]]</f>
        <v>0</v>
      </c>
      <c r="R22" s="131">
        <f>IF(Table23[[#This Row],[Lay / Clergy / Religious]]="Lay",Table23[[#This Row],[24-25 Budgeted Annual Wages]]*0.0765,IF(Table23[[#This Row],[Lay / Clergy / Religious]]="",Table23[[#This Row],[24-25 Budgeted Annual Wages]]*0.0765,0))</f>
        <v>0</v>
      </c>
      <c r="S22" s="131">
        <f>IF(Table23[[#This Row],[Is this the EE''s home program?]]="No",0,IF(Table23[[#This Row],[Lay Health Insurance]]="Yes",$S$1,0)+IF(Table23[[#This Row],[Lay Dental Insurance]]="Yes",$S$2,0))</f>
        <v>0</v>
      </c>
      <c r="T22" s="131">
        <f>Table23[[#This Row],[24-25 Budgeted Annual Wages]]-Table23[[#This Row],[Clergy]]-Table23[[#This Row],[Religious]]</f>
        <v>0</v>
      </c>
      <c r="U22" s="131">
        <f>SUMIF(Table23[[#This Row],[Lay / Clergy / Religious]],Table23[[#Headers],[Clergy]],Table23[[#This Row],[24-25 Budgeted Annual Wages]])</f>
        <v>0</v>
      </c>
      <c r="V22" s="131">
        <f>SUMIF(Table23[[#This Row],[Lay / Clergy / Religious]],Table23[[#Headers],[Religious]],Table23[[#This Row],[24-25 Budgeted Annual Wages]])</f>
        <v>0</v>
      </c>
      <c r="W22" s="137"/>
    </row>
    <row r="23" spans="1:23" x14ac:dyDescent="0.3">
      <c r="A23" s="129"/>
      <c r="B23" s="129"/>
      <c r="C23" s="129"/>
      <c r="D23" s="134">
        <v>1</v>
      </c>
      <c r="E23" s="113" t="s">
        <v>28</v>
      </c>
      <c r="F23" s="129"/>
      <c r="G23" s="129"/>
      <c r="H23" s="129"/>
      <c r="I23" s="130"/>
      <c r="K23" s="129"/>
      <c r="L23" s="129"/>
      <c r="M23" s="134">
        <v>1</v>
      </c>
      <c r="O23" s="116">
        <f>IF(Table23[[#This Row],[Hourly / Salary]]="Salary",Table23[[#This Row],[Current Hourly Rate or Biweekly Salary]]*(1+Table23[[#This Row],[% Wage Increase]]),0)</f>
        <v>0</v>
      </c>
      <c r="P23" s="116">
        <f>IF(Table23[[#This Row],[Hourly / Salary]]="Hourly",Table23[[#This Row],[Current Hourly Rate or Biweekly Salary]]*(1+Table23[[#This Row],[% Wage Increase]]),0)</f>
        <v>0</v>
      </c>
      <c r="Q23" s="131">
        <f>Table23[[#This Row],[24-25 Biweekly Budgeted Hours]]*Table23[[#This Row],[Hourly Rate]]*26*Table23[[#This Row],[% of Year Employed]]*Table23[[#This Row],[Salary Allocation %]]+Table23[[#This Row],[Biweekly Salary]]*26*Table23[[#This Row],[% of Year Employed]]*Table23[[#This Row],[Salary Allocation %]]</f>
        <v>0</v>
      </c>
      <c r="R23" s="131">
        <f>IF(Table23[[#This Row],[Lay / Clergy / Religious]]="Lay",Table23[[#This Row],[24-25 Budgeted Annual Wages]]*0.0765,IF(Table23[[#This Row],[Lay / Clergy / Religious]]="",Table23[[#This Row],[24-25 Budgeted Annual Wages]]*0.0765,0))</f>
        <v>0</v>
      </c>
      <c r="S23" s="131">
        <f>IF(Table23[[#This Row],[Is this the EE''s home program?]]="No",0,IF(Table23[[#This Row],[Lay Health Insurance]]="Yes",$S$1,0)+IF(Table23[[#This Row],[Lay Dental Insurance]]="Yes",$S$2,0))</f>
        <v>0</v>
      </c>
      <c r="T23" s="131">
        <f>Table23[[#This Row],[24-25 Budgeted Annual Wages]]-Table23[[#This Row],[Clergy]]-Table23[[#This Row],[Religious]]</f>
        <v>0</v>
      </c>
      <c r="U23" s="131">
        <f>SUMIF(Table23[[#This Row],[Lay / Clergy / Religious]],Table23[[#Headers],[Clergy]],Table23[[#This Row],[24-25 Budgeted Annual Wages]])</f>
        <v>0</v>
      </c>
      <c r="V23" s="131">
        <f>SUMIF(Table23[[#This Row],[Lay / Clergy / Religious]],Table23[[#Headers],[Religious]],Table23[[#This Row],[24-25 Budgeted Annual Wages]])</f>
        <v>0</v>
      </c>
      <c r="W23" s="137"/>
    </row>
    <row r="24" spans="1:23" x14ac:dyDescent="0.3">
      <c r="A24" s="129"/>
      <c r="B24" s="129"/>
      <c r="C24" s="129"/>
      <c r="D24" s="134">
        <v>1</v>
      </c>
      <c r="E24" s="113" t="s">
        <v>28</v>
      </c>
      <c r="F24" s="129"/>
      <c r="G24" s="129"/>
      <c r="H24" s="129"/>
      <c r="I24" s="130"/>
      <c r="K24" s="129"/>
      <c r="L24" s="129"/>
      <c r="M24" s="134">
        <v>1</v>
      </c>
      <c r="O24" s="116">
        <f>IF(Table23[[#This Row],[Hourly / Salary]]="Salary",Table23[[#This Row],[Current Hourly Rate or Biweekly Salary]]*(1+Table23[[#This Row],[% Wage Increase]]),0)</f>
        <v>0</v>
      </c>
      <c r="P24" s="116">
        <f>IF(Table23[[#This Row],[Hourly / Salary]]="Hourly",Table23[[#This Row],[Current Hourly Rate or Biweekly Salary]]*(1+Table23[[#This Row],[% Wage Increase]]),0)</f>
        <v>0</v>
      </c>
      <c r="Q24" s="131">
        <f>Table23[[#This Row],[24-25 Biweekly Budgeted Hours]]*Table23[[#This Row],[Hourly Rate]]*26*Table23[[#This Row],[% of Year Employed]]*Table23[[#This Row],[Salary Allocation %]]+Table23[[#This Row],[Biweekly Salary]]*26*Table23[[#This Row],[% of Year Employed]]*Table23[[#This Row],[Salary Allocation %]]</f>
        <v>0</v>
      </c>
      <c r="R24" s="131">
        <f>IF(Table23[[#This Row],[Lay / Clergy / Religious]]="Lay",Table23[[#This Row],[24-25 Budgeted Annual Wages]]*0.0765,IF(Table23[[#This Row],[Lay / Clergy / Religious]]="",Table23[[#This Row],[24-25 Budgeted Annual Wages]]*0.0765,0))</f>
        <v>0</v>
      </c>
      <c r="S24" s="131">
        <f>IF(Table23[[#This Row],[Is this the EE''s home program?]]="No",0,IF(Table23[[#This Row],[Lay Health Insurance]]="Yes",$S$1,0)+IF(Table23[[#This Row],[Lay Dental Insurance]]="Yes",$S$2,0))</f>
        <v>0</v>
      </c>
      <c r="T24" s="131">
        <f>Table23[[#This Row],[24-25 Budgeted Annual Wages]]-Table23[[#This Row],[Clergy]]-Table23[[#This Row],[Religious]]</f>
        <v>0</v>
      </c>
      <c r="U24" s="131">
        <f>SUMIF(Table23[[#This Row],[Lay / Clergy / Religious]],Table23[[#Headers],[Clergy]],Table23[[#This Row],[24-25 Budgeted Annual Wages]])</f>
        <v>0</v>
      </c>
      <c r="V24" s="131">
        <f>SUMIF(Table23[[#This Row],[Lay / Clergy / Religious]],Table23[[#Headers],[Religious]],Table23[[#This Row],[24-25 Budgeted Annual Wages]])</f>
        <v>0</v>
      </c>
      <c r="W24" s="137"/>
    </row>
    <row r="25" spans="1:23" x14ac:dyDescent="0.3">
      <c r="A25" s="129"/>
      <c r="B25" s="129"/>
      <c r="C25" s="129"/>
      <c r="D25" s="134">
        <v>1</v>
      </c>
      <c r="E25" s="113" t="s">
        <v>28</v>
      </c>
      <c r="F25" s="129"/>
      <c r="G25" s="129"/>
      <c r="H25" s="129"/>
      <c r="I25" s="130"/>
      <c r="K25" s="129"/>
      <c r="L25" s="129"/>
      <c r="M25" s="134">
        <v>1</v>
      </c>
      <c r="O25" s="116">
        <f>IF(Table23[[#This Row],[Hourly / Salary]]="Salary",Table23[[#This Row],[Current Hourly Rate or Biweekly Salary]]*(1+Table23[[#This Row],[% Wage Increase]]),0)</f>
        <v>0</v>
      </c>
      <c r="P25" s="116">
        <f>IF(Table23[[#This Row],[Hourly / Salary]]="Hourly",Table23[[#This Row],[Current Hourly Rate or Biweekly Salary]]*(1+Table23[[#This Row],[% Wage Increase]]),0)</f>
        <v>0</v>
      </c>
      <c r="Q25" s="131">
        <f>Table23[[#This Row],[24-25 Biweekly Budgeted Hours]]*Table23[[#This Row],[Hourly Rate]]*26*Table23[[#This Row],[% of Year Employed]]*Table23[[#This Row],[Salary Allocation %]]+Table23[[#This Row],[Biweekly Salary]]*26*Table23[[#This Row],[% of Year Employed]]*Table23[[#This Row],[Salary Allocation %]]</f>
        <v>0</v>
      </c>
      <c r="R25" s="131">
        <f>IF(Table23[[#This Row],[Lay / Clergy / Religious]]="Lay",Table23[[#This Row],[24-25 Budgeted Annual Wages]]*0.0765,IF(Table23[[#This Row],[Lay / Clergy / Religious]]="",Table23[[#This Row],[24-25 Budgeted Annual Wages]]*0.0765,0))</f>
        <v>0</v>
      </c>
      <c r="S25" s="131">
        <f>IF(Table23[[#This Row],[Is this the EE''s home program?]]="No",0,IF(Table23[[#This Row],[Lay Health Insurance]]="Yes",$S$1,0)+IF(Table23[[#This Row],[Lay Dental Insurance]]="Yes",$S$2,0))</f>
        <v>0</v>
      </c>
      <c r="T25" s="131">
        <f>Table23[[#This Row],[24-25 Budgeted Annual Wages]]-Table23[[#This Row],[Clergy]]-Table23[[#This Row],[Religious]]</f>
        <v>0</v>
      </c>
      <c r="U25" s="131">
        <f>SUMIF(Table23[[#This Row],[Lay / Clergy / Religious]],Table23[[#Headers],[Clergy]],Table23[[#This Row],[24-25 Budgeted Annual Wages]])</f>
        <v>0</v>
      </c>
      <c r="V25" s="131">
        <f>SUMIF(Table23[[#This Row],[Lay / Clergy / Religious]],Table23[[#Headers],[Religious]],Table23[[#This Row],[24-25 Budgeted Annual Wages]])</f>
        <v>0</v>
      </c>
      <c r="W25" s="137"/>
    </row>
    <row r="26" spans="1:23" x14ac:dyDescent="0.3">
      <c r="A26" s="129"/>
      <c r="B26" s="129"/>
      <c r="C26" s="129"/>
      <c r="D26" s="134">
        <v>1</v>
      </c>
      <c r="E26" s="113" t="s">
        <v>28</v>
      </c>
      <c r="F26" s="129"/>
      <c r="G26" s="129"/>
      <c r="H26" s="129"/>
      <c r="I26" s="130"/>
      <c r="K26" s="129"/>
      <c r="L26" s="129"/>
      <c r="M26" s="134">
        <v>1</v>
      </c>
      <c r="O26" s="116">
        <f>IF(Table23[[#This Row],[Hourly / Salary]]="Salary",Table23[[#This Row],[Current Hourly Rate or Biweekly Salary]]*(1+Table23[[#This Row],[% Wage Increase]]),0)</f>
        <v>0</v>
      </c>
      <c r="P26" s="116">
        <f>IF(Table23[[#This Row],[Hourly / Salary]]="Hourly",Table23[[#This Row],[Current Hourly Rate or Biweekly Salary]]*(1+Table23[[#This Row],[% Wage Increase]]),0)</f>
        <v>0</v>
      </c>
      <c r="Q26" s="131">
        <f>Table23[[#This Row],[24-25 Biweekly Budgeted Hours]]*Table23[[#This Row],[Hourly Rate]]*26*Table23[[#This Row],[% of Year Employed]]*Table23[[#This Row],[Salary Allocation %]]+Table23[[#This Row],[Biweekly Salary]]*26*Table23[[#This Row],[% of Year Employed]]*Table23[[#This Row],[Salary Allocation %]]</f>
        <v>0</v>
      </c>
      <c r="R26" s="131">
        <f>IF(Table23[[#This Row],[Lay / Clergy / Religious]]="Lay",Table23[[#This Row],[24-25 Budgeted Annual Wages]]*0.0765,IF(Table23[[#This Row],[Lay / Clergy / Religious]]="",Table23[[#This Row],[24-25 Budgeted Annual Wages]]*0.0765,0))</f>
        <v>0</v>
      </c>
      <c r="S26" s="131">
        <f>IF(Table23[[#This Row],[Is this the EE''s home program?]]="No",0,IF(Table23[[#This Row],[Lay Health Insurance]]="Yes",$S$1,0)+IF(Table23[[#This Row],[Lay Dental Insurance]]="Yes",$S$2,0))</f>
        <v>0</v>
      </c>
      <c r="T26" s="131">
        <f>Table23[[#This Row],[24-25 Budgeted Annual Wages]]-Table23[[#This Row],[Clergy]]-Table23[[#This Row],[Religious]]</f>
        <v>0</v>
      </c>
      <c r="U26" s="131">
        <f>SUMIF(Table23[[#This Row],[Lay / Clergy / Religious]],Table23[[#Headers],[Clergy]],Table23[[#This Row],[24-25 Budgeted Annual Wages]])</f>
        <v>0</v>
      </c>
      <c r="V26" s="131">
        <f>SUMIF(Table23[[#This Row],[Lay / Clergy / Religious]],Table23[[#Headers],[Religious]],Table23[[#This Row],[24-25 Budgeted Annual Wages]])</f>
        <v>0</v>
      </c>
      <c r="W26" s="137"/>
    </row>
    <row r="27" spans="1:23" x14ac:dyDescent="0.3">
      <c r="A27" s="129"/>
      <c r="B27" s="129"/>
      <c r="C27" s="129"/>
      <c r="D27" s="134">
        <v>1</v>
      </c>
      <c r="E27" s="113" t="s">
        <v>28</v>
      </c>
      <c r="F27" s="129"/>
      <c r="G27" s="129"/>
      <c r="H27" s="129"/>
      <c r="I27" s="130"/>
      <c r="K27" s="129"/>
      <c r="L27" s="129"/>
      <c r="M27" s="134">
        <v>1</v>
      </c>
      <c r="O27" s="116">
        <f>IF(Table23[[#This Row],[Hourly / Salary]]="Salary",Table23[[#This Row],[Current Hourly Rate or Biweekly Salary]]*(1+Table23[[#This Row],[% Wage Increase]]),0)</f>
        <v>0</v>
      </c>
      <c r="P27" s="116">
        <f>IF(Table23[[#This Row],[Hourly / Salary]]="Hourly",Table23[[#This Row],[Current Hourly Rate or Biweekly Salary]]*(1+Table23[[#This Row],[% Wage Increase]]),0)</f>
        <v>0</v>
      </c>
      <c r="Q27" s="131">
        <f>Table23[[#This Row],[24-25 Biweekly Budgeted Hours]]*Table23[[#This Row],[Hourly Rate]]*26*Table23[[#This Row],[% of Year Employed]]*Table23[[#This Row],[Salary Allocation %]]+Table23[[#This Row],[Biweekly Salary]]*26*Table23[[#This Row],[% of Year Employed]]*Table23[[#This Row],[Salary Allocation %]]</f>
        <v>0</v>
      </c>
      <c r="R27" s="131">
        <f>IF(Table23[[#This Row],[Lay / Clergy / Religious]]="Lay",Table23[[#This Row],[24-25 Budgeted Annual Wages]]*0.0765,IF(Table23[[#This Row],[Lay / Clergy / Religious]]="",Table23[[#This Row],[24-25 Budgeted Annual Wages]]*0.0765,0))</f>
        <v>0</v>
      </c>
      <c r="S27" s="131">
        <f>IF(Table23[[#This Row],[Is this the EE''s home program?]]="No",0,IF(Table23[[#This Row],[Lay Health Insurance]]="Yes",$S$1,0)+IF(Table23[[#This Row],[Lay Dental Insurance]]="Yes",$S$2,0))</f>
        <v>0</v>
      </c>
      <c r="T27" s="131">
        <f>Table23[[#This Row],[24-25 Budgeted Annual Wages]]-Table23[[#This Row],[Clergy]]-Table23[[#This Row],[Religious]]</f>
        <v>0</v>
      </c>
      <c r="U27" s="131">
        <f>SUMIF(Table23[[#This Row],[Lay / Clergy / Religious]],Table23[[#Headers],[Clergy]],Table23[[#This Row],[24-25 Budgeted Annual Wages]])</f>
        <v>0</v>
      </c>
      <c r="V27" s="131">
        <f>SUMIF(Table23[[#This Row],[Lay / Clergy / Religious]],Table23[[#Headers],[Religious]],Table23[[#This Row],[24-25 Budgeted Annual Wages]])</f>
        <v>0</v>
      </c>
      <c r="W27" s="137"/>
    </row>
    <row r="28" spans="1:23" x14ac:dyDescent="0.3">
      <c r="A28" s="129"/>
      <c r="B28" s="129"/>
      <c r="C28" s="129"/>
      <c r="D28" s="134">
        <v>1</v>
      </c>
      <c r="E28" s="113" t="s">
        <v>28</v>
      </c>
      <c r="F28" s="129"/>
      <c r="G28" s="129"/>
      <c r="H28" s="129"/>
      <c r="I28" s="130"/>
      <c r="K28" s="129"/>
      <c r="L28" s="129"/>
      <c r="M28" s="134">
        <v>1</v>
      </c>
      <c r="O28" s="116">
        <f>IF(Table23[[#This Row],[Hourly / Salary]]="Salary",Table23[[#This Row],[Current Hourly Rate or Biweekly Salary]]*(1+Table23[[#This Row],[% Wage Increase]]),0)</f>
        <v>0</v>
      </c>
      <c r="P28" s="116">
        <f>IF(Table23[[#This Row],[Hourly / Salary]]="Hourly",Table23[[#This Row],[Current Hourly Rate or Biweekly Salary]]*(1+Table23[[#This Row],[% Wage Increase]]),0)</f>
        <v>0</v>
      </c>
      <c r="Q28" s="131">
        <f>Table23[[#This Row],[24-25 Biweekly Budgeted Hours]]*Table23[[#This Row],[Hourly Rate]]*26*Table23[[#This Row],[% of Year Employed]]*Table23[[#This Row],[Salary Allocation %]]+Table23[[#This Row],[Biweekly Salary]]*26*Table23[[#This Row],[% of Year Employed]]*Table23[[#This Row],[Salary Allocation %]]</f>
        <v>0</v>
      </c>
      <c r="R28" s="131">
        <f>IF(Table23[[#This Row],[Lay / Clergy / Religious]]="Lay",Table23[[#This Row],[24-25 Budgeted Annual Wages]]*0.0765,IF(Table23[[#This Row],[Lay / Clergy / Religious]]="",Table23[[#This Row],[24-25 Budgeted Annual Wages]]*0.0765,0))</f>
        <v>0</v>
      </c>
      <c r="S28" s="131">
        <f>IF(Table23[[#This Row],[Is this the EE''s home program?]]="No",0,IF(Table23[[#This Row],[Lay Health Insurance]]="Yes",$S$1,0)+IF(Table23[[#This Row],[Lay Dental Insurance]]="Yes",$S$2,0))</f>
        <v>0</v>
      </c>
      <c r="T28" s="131">
        <f>Table23[[#This Row],[24-25 Budgeted Annual Wages]]-Table23[[#This Row],[Clergy]]-Table23[[#This Row],[Religious]]</f>
        <v>0</v>
      </c>
      <c r="U28" s="131">
        <f>SUMIF(Table23[[#This Row],[Lay / Clergy / Religious]],Table23[[#Headers],[Clergy]],Table23[[#This Row],[24-25 Budgeted Annual Wages]])</f>
        <v>0</v>
      </c>
      <c r="V28" s="131">
        <f>SUMIF(Table23[[#This Row],[Lay / Clergy / Religious]],Table23[[#Headers],[Religious]],Table23[[#This Row],[24-25 Budgeted Annual Wages]])</f>
        <v>0</v>
      </c>
      <c r="W28" s="137"/>
    </row>
    <row r="29" spans="1:23" x14ac:dyDescent="0.3">
      <c r="A29" s="129"/>
      <c r="B29" s="129"/>
      <c r="C29" s="129"/>
      <c r="D29" s="134">
        <v>1</v>
      </c>
      <c r="E29" s="113" t="s">
        <v>28</v>
      </c>
      <c r="F29" s="129"/>
      <c r="G29" s="129"/>
      <c r="H29" s="129"/>
      <c r="I29" s="130"/>
      <c r="K29" s="129"/>
      <c r="L29" s="129"/>
      <c r="M29" s="134">
        <v>1</v>
      </c>
      <c r="O29" s="116">
        <f>IF(Table23[[#This Row],[Hourly / Salary]]="Salary",Table23[[#This Row],[Current Hourly Rate or Biweekly Salary]]*(1+Table23[[#This Row],[% Wage Increase]]),0)</f>
        <v>0</v>
      </c>
      <c r="P29" s="116">
        <f>IF(Table23[[#This Row],[Hourly / Salary]]="Hourly",Table23[[#This Row],[Current Hourly Rate or Biweekly Salary]]*(1+Table23[[#This Row],[% Wage Increase]]),0)</f>
        <v>0</v>
      </c>
      <c r="Q29" s="131">
        <f>Table23[[#This Row],[24-25 Biweekly Budgeted Hours]]*Table23[[#This Row],[Hourly Rate]]*26*Table23[[#This Row],[% of Year Employed]]*Table23[[#This Row],[Salary Allocation %]]+Table23[[#This Row],[Biweekly Salary]]*26*Table23[[#This Row],[% of Year Employed]]*Table23[[#This Row],[Salary Allocation %]]</f>
        <v>0</v>
      </c>
      <c r="R29" s="131">
        <f>IF(Table23[[#This Row],[Lay / Clergy / Religious]]="Lay",Table23[[#This Row],[24-25 Budgeted Annual Wages]]*0.0765,IF(Table23[[#This Row],[Lay / Clergy / Religious]]="",Table23[[#This Row],[24-25 Budgeted Annual Wages]]*0.0765,0))</f>
        <v>0</v>
      </c>
      <c r="S29" s="131">
        <f>IF(Table23[[#This Row],[Is this the EE''s home program?]]="No",0,IF(Table23[[#This Row],[Lay Health Insurance]]="Yes",$S$1,0)+IF(Table23[[#This Row],[Lay Dental Insurance]]="Yes",$S$2,0))</f>
        <v>0</v>
      </c>
      <c r="T29" s="131">
        <f>Table23[[#This Row],[24-25 Budgeted Annual Wages]]-Table23[[#This Row],[Clergy]]-Table23[[#This Row],[Religious]]</f>
        <v>0</v>
      </c>
      <c r="U29" s="131">
        <f>SUMIF(Table23[[#This Row],[Lay / Clergy / Religious]],Table23[[#Headers],[Clergy]],Table23[[#This Row],[24-25 Budgeted Annual Wages]])</f>
        <v>0</v>
      </c>
      <c r="V29" s="131">
        <f>SUMIF(Table23[[#This Row],[Lay / Clergy / Religious]],Table23[[#Headers],[Religious]],Table23[[#This Row],[24-25 Budgeted Annual Wages]])</f>
        <v>0</v>
      </c>
      <c r="W29" s="137"/>
    </row>
    <row r="30" spans="1:23" x14ac:dyDescent="0.3">
      <c r="A30" s="129"/>
      <c r="B30" s="129"/>
      <c r="C30" s="129"/>
      <c r="D30" s="134">
        <v>1</v>
      </c>
      <c r="E30" s="113" t="s">
        <v>28</v>
      </c>
      <c r="F30" s="129"/>
      <c r="G30" s="129"/>
      <c r="H30" s="129"/>
      <c r="I30" s="130"/>
      <c r="K30" s="129"/>
      <c r="L30" s="129"/>
      <c r="M30" s="134">
        <v>1</v>
      </c>
      <c r="O30" s="116">
        <f>IF(Table23[[#This Row],[Hourly / Salary]]="Salary",Table23[[#This Row],[Current Hourly Rate or Biweekly Salary]]*(1+Table23[[#This Row],[% Wage Increase]]),0)</f>
        <v>0</v>
      </c>
      <c r="P30" s="116">
        <f>IF(Table23[[#This Row],[Hourly / Salary]]="Hourly",Table23[[#This Row],[Current Hourly Rate or Biweekly Salary]]*(1+Table23[[#This Row],[% Wage Increase]]),0)</f>
        <v>0</v>
      </c>
      <c r="Q30" s="131">
        <f>Table23[[#This Row],[24-25 Biweekly Budgeted Hours]]*Table23[[#This Row],[Hourly Rate]]*26*Table23[[#This Row],[% of Year Employed]]*Table23[[#This Row],[Salary Allocation %]]+Table23[[#This Row],[Biweekly Salary]]*26*Table23[[#This Row],[% of Year Employed]]*Table23[[#This Row],[Salary Allocation %]]</f>
        <v>0</v>
      </c>
      <c r="R30" s="131">
        <f>IF(Table23[[#This Row],[Lay / Clergy / Religious]]="Lay",Table23[[#This Row],[24-25 Budgeted Annual Wages]]*0.0765,IF(Table23[[#This Row],[Lay / Clergy / Religious]]="",Table23[[#This Row],[24-25 Budgeted Annual Wages]]*0.0765,0))</f>
        <v>0</v>
      </c>
      <c r="S30" s="131">
        <f>IF(Table23[[#This Row],[Is this the EE''s home program?]]="No",0,IF(Table23[[#This Row],[Lay Health Insurance]]="Yes",$S$1,0)+IF(Table23[[#This Row],[Lay Dental Insurance]]="Yes",$S$2,0))</f>
        <v>0</v>
      </c>
      <c r="T30" s="131">
        <f>Table23[[#This Row],[24-25 Budgeted Annual Wages]]-Table23[[#This Row],[Clergy]]-Table23[[#This Row],[Religious]]</f>
        <v>0</v>
      </c>
      <c r="U30" s="131">
        <f>SUMIF(Table23[[#This Row],[Lay / Clergy / Religious]],Table23[[#Headers],[Clergy]],Table23[[#This Row],[24-25 Budgeted Annual Wages]])</f>
        <v>0</v>
      </c>
      <c r="V30" s="131">
        <f>SUMIF(Table23[[#This Row],[Lay / Clergy / Religious]],Table23[[#Headers],[Religious]],Table23[[#This Row],[24-25 Budgeted Annual Wages]])</f>
        <v>0</v>
      </c>
      <c r="W30" s="137"/>
    </row>
    <row r="31" spans="1:23" x14ac:dyDescent="0.3">
      <c r="A31" s="129"/>
      <c r="B31" s="129"/>
      <c r="C31" s="129"/>
      <c r="D31" s="134">
        <v>1</v>
      </c>
      <c r="E31" s="113" t="s">
        <v>28</v>
      </c>
      <c r="F31" s="129"/>
      <c r="G31" s="129"/>
      <c r="H31" s="129"/>
      <c r="I31" s="130"/>
      <c r="K31" s="129"/>
      <c r="L31" s="129"/>
      <c r="M31" s="134">
        <v>1</v>
      </c>
      <c r="O31" s="116">
        <f>IF(Table23[[#This Row],[Hourly / Salary]]="Salary",Table23[[#This Row],[Current Hourly Rate or Biweekly Salary]]*(1+Table23[[#This Row],[% Wage Increase]]),0)</f>
        <v>0</v>
      </c>
      <c r="P31" s="116">
        <f>IF(Table23[[#This Row],[Hourly / Salary]]="Hourly",Table23[[#This Row],[Current Hourly Rate or Biweekly Salary]]*(1+Table23[[#This Row],[% Wage Increase]]),0)</f>
        <v>0</v>
      </c>
      <c r="Q31" s="131">
        <f>Table23[[#This Row],[24-25 Biweekly Budgeted Hours]]*Table23[[#This Row],[Hourly Rate]]*26*Table23[[#This Row],[% of Year Employed]]*Table23[[#This Row],[Salary Allocation %]]+Table23[[#This Row],[Biweekly Salary]]*26*Table23[[#This Row],[% of Year Employed]]*Table23[[#This Row],[Salary Allocation %]]</f>
        <v>0</v>
      </c>
      <c r="R31" s="131">
        <f>IF(Table23[[#This Row],[Lay / Clergy / Religious]]="Lay",Table23[[#This Row],[24-25 Budgeted Annual Wages]]*0.0765,IF(Table23[[#This Row],[Lay / Clergy / Religious]]="",Table23[[#This Row],[24-25 Budgeted Annual Wages]]*0.0765,0))</f>
        <v>0</v>
      </c>
      <c r="S31" s="131">
        <f>IF(Table23[[#This Row],[Is this the EE''s home program?]]="No",0,IF(Table23[[#This Row],[Lay Health Insurance]]="Yes",$S$1,0)+IF(Table23[[#This Row],[Lay Dental Insurance]]="Yes",$S$2,0))</f>
        <v>0</v>
      </c>
      <c r="T31" s="131">
        <f>Table23[[#This Row],[24-25 Budgeted Annual Wages]]-Table23[[#This Row],[Clergy]]-Table23[[#This Row],[Religious]]</f>
        <v>0</v>
      </c>
      <c r="U31" s="131">
        <f>SUMIF(Table23[[#This Row],[Lay / Clergy / Religious]],Table23[[#Headers],[Clergy]],Table23[[#This Row],[24-25 Budgeted Annual Wages]])</f>
        <v>0</v>
      </c>
      <c r="V31" s="131">
        <f>SUMIF(Table23[[#This Row],[Lay / Clergy / Religious]],Table23[[#Headers],[Religious]],Table23[[#This Row],[24-25 Budgeted Annual Wages]])</f>
        <v>0</v>
      </c>
      <c r="W31" s="137"/>
    </row>
  </sheetData>
  <sheetProtection deleteRows="0"/>
  <mergeCells count="1">
    <mergeCell ref="O4:P4"/>
  </mergeCells>
  <conditionalFormatting sqref="A1:A1048576">
    <cfRule type="duplicateValues" dxfId="2" priority="2"/>
  </conditionalFormatting>
  <conditionalFormatting sqref="B1:B3 B5:B1048576">
    <cfRule type="duplicateValues" dxfId="1" priority="1"/>
    <cfRule type="duplicateValues" dxfId="0" priority="3"/>
  </conditionalFormatting>
  <dataValidations count="6">
    <dataValidation type="list" allowBlank="1" showInputMessage="1" showErrorMessage="1" sqref="E6:E31" xr:uid="{F8015CEF-50F5-4914-98EE-BA6E5D43B76E}">
      <formula1>$E$1:$E$3</formula1>
    </dataValidation>
    <dataValidation type="list" allowBlank="1" showInputMessage="1" showErrorMessage="1" sqref="L6:L31" xr:uid="{4F8A379C-86C5-4338-85EE-82ED3A1857CF}">
      <formula1>$L$1:$L$2</formula1>
    </dataValidation>
    <dataValidation type="list" allowBlank="1" showInputMessage="1" showErrorMessage="1" sqref="K6:K31" xr:uid="{316495AA-588A-4893-B76E-C784E95EC9BB}">
      <formula1>$K$1:$K$2</formula1>
    </dataValidation>
    <dataValidation type="list" allowBlank="1" showInputMessage="1" showErrorMessage="1" sqref="G6:G31" xr:uid="{E87AA4BF-9866-42BD-ACF4-63AE6A8A18FE}">
      <formula1>$G$1:$G$2</formula1>
    </dataValidation>
    <dataValidation type="list" allowBlank="1" showInputMessage="1" showErrorMessage="1" sqref="F6:F31" xr:uid="{4B6A92B3-A8D9-4943-872F-EBA98B64A736}">
      <formula1>$F$1:$F$3</formula1>
    </dataValidation>
    <dataValidation type="list" allowBlank="1" showInputMessage="1" showErrorMessage="1" sqref="H6:H31" xr:uid="{F09FCA04-FCD2-4E57-A26F-964AE8434DEB}">
      <formula1>$H$1:$H$2</formula1>
    </dataValidation>
  </dataValidations>
  <pageMargins left="0.25" right="0.25" top="0.75" bottom="0.75" header="0.3" footer="0.3"/>
  <pageSetup paperSize="5" scale="33"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1DA9-33F5-4719-8AD0-D37117DBF5CE}">
  <dimension ref="A1:B43"/>
  <sheetViews>
    <sheetView zoomScale="150" zoomScaleNormal="150" workbookViewId="0">
      <selection activeCell="M15" sqref="M15"/>
    </sheetView>
  </sheetViews>
  <sheetFormatPr defaultColWidth="9" defaultRowHeight="13.2" x14ac:dyDescent="0.25"/>
  <cols>
    <col min="1" max="2" width="10.6640625" style="40" customWidth="1"/>
    <col min="3" max="16384" width="9" style="40"/>
  </cols>
  <sheetData>
    <row r="1" spans="1:2" ht="13.8" x14ac:dyDescent="0.3">
      <c r="A1" s="39" t="e">
        <f>LEFT(#REF!,9)&amp;" Scale"</f>
        <v>#REF!</v>
      </c>
      <c r="B1" s="39"/>
    </row>
    <row r="2" spans="1:2" ht="13.8" x14ac:dyDescent="0.3">
      <c r="A2" s="41" t="s">
        <v>39</v>
      </c>
      <c r="B2" s="37">
        <v>34400</v>
      </c>
    </row>
    <row r="3" spans="1:2" ht="13.8" x14ac:dyDescent="0.3">
      <c r="A3" s="41" t="s">
        <v>40</v>
      </c>
      <c r="B3" s="37">
        <v>34820</v>
      </c>
    </row>
    <row r="4" spans="1:2" ht="13.8" x14ac:dyDescent="0.3">
      <c r="A4" s="41" t="s">
        <v>41</v>
      </c>
      <c r="B4" s="37">
        <v>35240</v>
      </c>
    </row>
    <row r="5" spans="1:2" ht="13.8" x14ac:dyDescent="0.3">
      <c r="A5" s="41" t="s">
        <v>42</v>
      </c>
      <c r="B5" s="37">
        <v>35660</v>
      </c>
    </row>
    <row r="6" spans="1:2" ht="13.8" x14ac:dyDescent="0.3">
      <c r="A6" s="41" t="s">
        <v>43</v>
      </c>
      <c r="B6" s="37">
        <v>36080</v>
      </c>
    </row>
    <row r="7" spans="1:2" ht="13.8" x14ac:dyDescent="0.3">
      <c r="A7" s="41" t="s">
        <v>44</v>
      </c>
      <c r="B7" s="37">
        <v>36500</v>
      </c>
    </row>
    <row r="8" spans="1:2" ht="13.8" x14ac:dyDescent="0.3">
      <c r="A8" s="41" t="s">
        <v>45</v>
      </c>
      <c r="B8" s="37">
        <v>36920</v>
      </c>
    </row>
    <row r="9" spans="1:2" ht="13.8" x14ac:dyDescent="0.3">
      <c r="A9" s="41" t="s">
        <v>46</v>
      </c>
      <c r="B9" s="37">
        <v>37340</v>
      </c>
    </row>
    <row r="10" spans="1:2" ht="13.8" x14ac:dyDescent="0.3">
      <c r="A10" s="41" t="s">
        <v>47</v>
      </c>
      <c r="B10" s="37">
        <v>37760</v>
      </c>
    </row>
    <row r="11" spans="1:2" ht="13.8" x14ac:dyDescent="0.3">
      <c r="A11" s="41" t="s">
        <v>48</v>
      </c>
      <c r="B11" s="37">
        <v>38180</v>
      </c>
    </row>
    <row r="12" spans="1:2" ht="13.8" x14ac:dyDescent="0.3">
      <c r="A12" s="41" t="s">
        <v>49</v>
      </c>
      <c r="B12" s="37">
        <v>38600</v>
      </c>
    </row>
    <row r="13" spans="1:2" ht="13.8" x14ac:dyDescent="0.3">
      <c r="A13" s="41" t="s">
        <v>50</v>
      </c>
      <c r="B13" s="37">
        <v>39020</v>
      </c>
    </row>
    <row r="14" spans="1:2" ht="13.8" x14ac:dyDescent="0.3">
      <c r="A14" s="41" t="s">
        <v>51</v>
      </c>
      <c r="B14" s="37">
        <v>39440</v>
      </c>
    </row>
    <row r="15" spans="1:2" ht="13.8" x14ac:dyDescent="0.3">
      <c r="A15" s="41" t="s">
        <v>52</v>
      </c>
      <c r="B15" s="37">
        <v>39860</v>
      </c>
    </row>
    <row r="16" spans="1:2" ht="13.8" x14ac:dyDescent="0.3">
      <c r="A16" s="41" t="s">
        <v>53</v>
      </c>
      <c r="B16" s="37">
        <v>40280</v>
      </c>
    </row>
    <row r="17" spans="1:2" ht="13.8" x14ac:dyDescent="0.3">
      <c r="A17" s="41" t="s">
        <v>54</v>
      </c>
      <c r="B17" s="37">
        <v>40700</v>
      </c>
    </row>
    <row r="18" spans="1:2" ht="13.8" x14ac:dyDescent="0.3">
      <c r="A18" s="41" t="s">
        <v>55</v>
      </c>
      <c r="B18" s="37">
        <v>41120</v>
      </c>
    </row>
    <row r="19" spans="1:2" ht="13.8" x14ac:dyDescent="0.3">
      <c r="A19" s="41" t="s">
        <v>56</v>
      </c>
      <c r="B19" s="37">
        <v>41540</v>
      </c>
    </row>
    <row r="20" spans="1:2" ht="13.8" x14ac:dyDescent="0.3">
      <c r="A20" s="41" t="s">
        <v>57</v>
      </c>
      <c r="B20" s="37">
        <v>41960</v>
      </c>
    </row>
    <row r="21" spans="1:2" ht="13.8" x14ac:dyDescent="0.3">
      <c r="A21" s="41" t="s">
        <v>58</v>
      </c>
      <c r="B21" s="37">
        <v>42380</v>
      </c>
    </row>
    <row r="22" spans="1:2" ht="13.8" x14ac:dyDescent="0.3">
      <c r="A22" s="41" t="s">
        <v>59</v>
      </c>
      <c r="B22" s="37">
        <v>42800</v>
      </c>
    </row>
    <row r="23" spans="1:2" ht="13.8" x14ac:dyDescent="0.3">
      <c r="A23" s="41" t="s">
        <v>60</v>
      </c>
      <c r="B23" s="37">
        <v>35660</v>
      </c>
    </row>
    <row r="24" spans="1:2" ht="13.8" x14ac:dyDescent="0.3">
      <c r="A24" s="41" t="s">
        <v>61</v>
      </c>
      <c r="B24" s="37">
        <v>36080</v>
      </c>
    </row>
    <row r="25" spans="1:2" ht="13.8" x14ac:dyDescent="0.3">
      <c r="A25" s="41" t="s">
        <v>62</v>
      </c>
      <c r="B25" s="37">
        <v>36500</v>
      </c>
    </row>
    <row r="26" spans="1:2" ht="13.8" x14ac:dyDescent="0.3">
      <c r="A26" s="41" t="s">
        <v>63</v>
      </c>
      <c r="B26" s="37">
        <v>36920</v>
      </c>
    </row>
    <row r="27" spans="1:2" ht="13.8" x14ac:dyDescent="0.3">
      <c r="A27" s="41" t="s">
        <v>64</v>
      </c>
      <c r="B27" s="37">
        <v>37340</v>
      </c>
    </row>
    <row r="28" spans="1:2" ht="13.8" x14ac:dyDescent="0.3">
      <c r="A28" s="41" t="s">
        <v>65</v>
      </c>
      <c r="B28" s="37">
        <v>37760</v>
      </c>
    </row>
    <row r="29" spans="1:2" ht="13.8" x14ac:dyDescent="0.3">
      <c r="A29" s="41" t="s">
        <v>66</v>
      </c>
      <c r="B29" s="37">
        <v>38180</v>
      </c>
    </row>
    <row r="30" spans="1:2" ht="13.8" x14ac:dyDescent="0.3">
      <c r="A30" s="41" t="s">
        <v>67</v>
      </c>
      <c r="B30" s="37">
        <v>38600</v>
      </c>
    </row>
    <row r="31" spans="1:2" ht="13.8" x14ac:dyDescent="0.3">
      <c r="A31" s="41" t="s">
        <v>68</v>
      </c>
      <c r="B31" s="37">
        <v>39020</v>
      </c>
    </row>
    <row r="32" spans="1:2" ht="13.8" x14ac:dyDescent="0.3">
      <c r="A32" s="41" t="s">
        <v>69</v>
      </c>
      <c r="B32" s="37">
        <v>39440</v>
      </c>
    </row>
    <row r="33" spans="1:2" ht="13.8" x14ac:dyDescent="0.3">
      <c r="A33" s="41" t="s">
        <v>70</v>
      </c>
      <c r="B33" s="37">
        <v>39860</v>
      </c>
    </row>
    <row r="34" spans="1:2" ht="13.8" x14ac:dyDescent="0.3">
      <c r="A34" s="41" t="s">
        <v>71</v>
      </c>
      <c r="B34" s="37">
        <v>40280</v>
      </c>
    </row>
    <row r="35" spans="1:2" ht="13.8" x14ac:dyDescent="0.3">
      <c r="A35" s="41" t="s">
        <v>72</v>
      </c>
      <c r="B35" s="37">
        <v>40700</v>
      </c>
    </row>
    <row r="36" spans="1:2" ht="13.8" x14ac:dyDescent="0.3">
      <c r="A36" s="41" t="s">
        <v>73</v>
      </c>
      <c r="B36" s="37">
        <v>41120</v>
      </c>
    </row>
    <row r="37" spans="1:2" ht="13.8" x14ac:dyDescent="0.3">
      <c r="A37" s="41" t="s">
        <v>74</v>
      </c>
      <c r="B37" s="37">
        <v>41540</v>
      </c>
    </row>
    <row r="38" spans="1:2" ht="13.8" x14ac:dyDescent="0.3">
      <c r="A38" s="41" t="s">
        <v>75</v>
      </c>
      <c r="B38" s="37">
        <v>41960</v>
      </c>
    </row>
    <row r="39" spans="1:2" ht="13.8" x14ac:dyDescent="0.3">
      <c r="A39" s="41" t="s">
        <v>76</v>
      </c>
      <c r="B39" s="37">
        <v>42380</v>
      </c>
    </row>
    <row r="40" spans="1:2" ht="13.8" x14ac:dyDescent="0.3">
      <c r="A40" s="41" t="s">
        <v>77</v>
      </c>
      <c r="B40" s="37">
        <v>42800</v>
      </c>
    </row>
    <row r="41" spans="1:2" ht="13.8" x14ac:dyDescent="0.3">
      <c r="A41" s="41" t="s">
        <v>78</v>
      </c>
      <c r="B41" s="37">
        <v>43220</v>
      </c>
    </row>
    <row r="42" spans="1:2" ht="13.8" x14ac:dyDescent="0.3">
      <c r="A42" s="41" t="s">
        <v>79</v>
      </c>
      <c r="B42" s="37">
        <v>43640</v>
      </c>
    </row>
    <row r="43" spans="1:2" ht="13.8" x14ac:dyDescent="0.3">
      <c r="A43" s="41" t="s">
        <v>80</v>
      </c>
      <c r="B43" s="37">
        <v>44060</v>
      </c>
    </row>
  </sheetData>
  <sheetProtection algorithmName="SHA-512" hashValue="Eisb1MiYE4U8Ff8Dv632C6ekfwwVAwQBCZDLL6MbvmzxUufiJMu5cO7R0cHLdpnLez4yOwgUfia+AtvIS5tYJw==" saltValue="diFjIvpf2WnfYAvLMTnos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B57AE-4689-4D4D-A240-0FDD11EDB4DC}">
  <dimension ref="A1:H372"/>
  <sheetViews>
    <sheetView zoomScale="150" zoomScaleNormal="150" workbookViewId="0">
      <selection activeCell="M15" sqref="M15"/>
    </sheetView>
  </sheetViews>
  <sheetFormatPr defaultColWidth="9" defaultRowHeight="13.8" x14ac:dyDescent="0.3"/>
  <cols>
    <col min="1" max="5" width="11.6640625" style="38" customWidth="1"/>
    <col min="6" max="6" width="9" style="36"/>
    <col min="7" max="8" width="11.6640625" style="36" customWidth="1"/>
    <col min="9" max="16384" width="9" style="36"/>
  </cols>
  <sheetData>
    <row r="1" spans="1:8" ht="28.2" thickBot="1" x14ac:dyDescent="0.35">
      <c r="A1" s="38" t="s">
        <v>81</v>
      </c>
      <c r="G1" s="42" t="s">
        <v>82</v>
      </c>
      <c r="H1" s="42" t="s">
        <v>83</v>
      </c>
    </row>
    <row r="2" spans="1:8" ht="14.4" thickTop="1" x14ac:dyDescent="0.3">
      <c r="A2" s="43">
        <v>44015</v>
      </c>
      <c r="B2" s="44"/>
      <c r="C2" s="45"/>
      <c r="D2" s="45"/>
      <c r="E2" s="45"/>
      <c r="G2" s="38">
        <v>44013</v>
      </c>
      <c r="H2" s="38">
        <f>EOMONTH(G2,11)</f>
        <v>44377</v>
      </c>
    </row>
    <row r="3" spans="1:8" x14ac:dyDescent="0.3">
      <c r="A3" s="46">
        <f t="shared" ref="A3:A66" si="0">DATE(YEAR(A2),MONTH(A2),DAY(A2)+14)</f>
        <v>44029</v>
      </c>
      <c r="B3" s="47"/>
      <c r="C3" s="45"/>
      <c r="D3" s="45"/>
      <c r="E3" s="45"/>
      <c r="G3" s="38">
        <f>EOMONTH(G2,0)+1</f>
        <v>44044</v>
      </c>
      <c r="H3" s="38">
        <f>EOMONTH(G3,11)</f>
        <v>44408</v>
      </c>
    </row>
    <row r="4" spans="1:8" ht="14.4" thickBot="1" x14ac:dyDescent="0.35">
      <c r="A4" s="46">
        <f t="shared" si="0"/>
        <v>44043</v>
      </c>
      <c r="B4" s="47"/>
      <c r="C4" s="45"/>
      <c r="D4" s="45"/>
      <c r="E4" s="45"/>
      <c r="G4" s="38">
        <f>EOMONTH(G3,0)+1</f>
        <v>44075</v>
      </c>
      <c r="H4" s="38">
        <f t="shared" ref="H4" si="1">EOMONTH(G4,11)</f>
        <v>44439</v>
      </c>
    </row>
    <row r="5" spans="1:8" ht="14.4" thickTop="1" x14ac:dyDescent="0.3">
      <c r="A5" s="48">
        <f t="shared" si="0"/>
        <v>44057</v>
      </c>
      <c r="B5" s="49"/>
      <c r="C5" s="50"/>
      <c r="G5" s="38">
        <f t="shared" ref="G5:G12" si="2">EOMONTH(G4,0)+1</f>
        <v>44105</v>
      </c>
      <c r="H5" s="38"/>
    </row>
    <row r="6" spans="1:8" ht="14.4" thickBot="1" x14ac:dyDescent="0.35">
      <c r="A6" s="51">
        <f t="shared" si="0"/>
        <v>44071</v>
      </c>
      <c r="B6" s="52"/>
      <c r="C6" s="53"/>
      <c r="G6" s="38">
        <f t="shared" si="2"/>
        <v>44136</v>
      </c>
      <c r="H6" s="38"/>
    </row>
    <row r="7" spans="1:8" ht="14.4" thickTop="1" x14ac:dyDescent="0.3">
      <c r="A7" s="54">
        <f t="shared" si="0"/>
        <v>44085</v>
      </c>
      <c r="B7" s="55"/>
      <c r="C7" s="56"/>
      <c r="D7" s="57"/>
      <c r="G7" s="38">
        <f t="shared" si="2"/>
        <v>44166</v>
      </c>
      <c r="H7" s="38"/>
    </row>
    <row r="8" spans="1:8" x14ac:dyDescent="0.3">
      <c r="A8" s="58">
        <f t="shared" si="0"/>
        <v>44099</v>
      </c>
      <c r="B8" s="52"/>
      <c r="C8" s="53"/>
      <c r="D8" s="59"/>
      <c r="G8" s="38">
        <f t="shared" si="2"/>
        <v>44197</v>
      </c>
      <c r="H8" s="38"/>
    </row>
    <row r="9" spans="1:8" x14ac:dyDescent="0.3">
      <c r="A9" s="58">
        <f t="shared" si="0"/>
        <v>44113</v>
      </c>
      <c r="B9" s="52"/>
      <c r="C9" s="53"/>
      <c r="D9" s="59"/>
      <c r="G9" s="38">
        <f t="shared" si="2"/>
        <v>44228</v>
      </c>
      <c r="H9" s="38"/>
    </row>
    <row r="10" spans="1:8" x14ac:dyDescent="0.3">
      <c r="A10" s="58">
        <f t="shared" si="0"/>
        <v>44127</v>
      </c>
      <c r="B10" s="52"/>
      <c r="C10" s="53"/>
      <c r="D10" s="59"/>
      <c r="G10" s="38">
        <f t="shared" si="2"/>
        <v>44256</v>
      </c>
    </row>
    <row r="11" spans="1:8" x14ac:dyDescent="0.3">
      <c r="A11" s="58">
        <f t="shared" si="0"/>
        <v>44141</v>
      </c>
      <c r="B11" s="52"/>
      <c r="C11" s="53"/>
      <c r="D11" s="59"/>
      <c r="G11" s="38">
        <f t="shared" si="2"/>
        <v>44287</v>
      </c>
    </row>
    <row r="12" spans="1:8" x14ac:dyDescent="0.3">
      <c r="A12" s="58">
        <f t="shared" si="0"/>
        <v>44155</v>
      </c>
      <c r="B12" s="52"/>
      <c r="C12" s="53"/>
      <c r="D12" s="59"/>
      <c r="G12" s="38">
        <f t="shared" si="2"/>
        <v>44317</v>
      </c>
    </row>
    <row r="13" spans="1:8" x14ac:dyDescent="0.3">
      <c r="A13" s="58">
        <f t="shared" si="0"/>
        <v>44169</v>
      </c>
      <c r="B13" s="52"/>
      <c r="C13" s="53"/>
      <c r="D13" s="59"/>
      <c r="G13" s="38"/>
    </row>
    <row r="14" spans="1:8" x14ac:dyDescent="0.3">
      <c r="A14" s="58">
        <f t="shared" si="0"/>
        <v>44183</v>
      </c>
      <c r="B14" s="52"/>
      <c r="C14" s="53"/>
      <c r="D14" s="59"/>
      <c r="G14" s="38"/>
    </row>
    <row r="15" spans="1:8" x14ac:dyDescent="0.3">
      <c r="A15" s="60">
        <f t="shared" si="0"/>
        <v>44197</v>
      </c>
      <c r="B15" s="47"/>
      <c r="C15" s="61"/>
      <c r="D15" s="62"/>
      <c r="E15" s="45"/>
      <c r="G15" s="38"/>
    </row>
    <row r="16" spans="1:8" x14ac:dyDescent="0.3">
      <c r="A16" s="60">
        <f t="shared" si="0"/>
        <v>44211</v>
      </c>
      <c r="B16" s="47"/>
      <c r="C16" s="61"/>
      <c r="D16" s="62"/>
      <c r="E16" s="45"/>
    </row>
    <row r="17" spans="1:7" x14ac:dyDescent="0.3">
      <c r="A17" s="60">
        <f t="shared" si="0"/>
        <v>44225</v>
      </c>
      <c r="B17" s="47"/>
      <c r="C17" s="61"/>
      <c r="D17" s="62"/>
      <c r="E17" s="45"/>
    </row>
    <row r="18" spans="1:7" x14ac:dyDescent="0.3">
      <c r="A18" s="58">
        <f t="shared" si="0"/>
        <v>44239</v>
      </c>
      <c r="B18" s="52"/>
      <c r="C18" s="53"/>
      <c r="D18" s="59"/>
    </row>
    <row r="19" spans="1:7" x14ac:dyDescent="0.3">
      <c r="A19" s="58">
        <f t="shared" si="0"/>
        <v>44253</v>
      </c>
      <c r="B19" s="52"/>
      <c r="C19" s="53"/>
      <c r="D19" s="59"/>
    </row>
    <row r="20" spans="1:7" x14ac:dyDescent="0.3">
      <c r="A20" s="58">
        <f t="shared" si="0"/>
        <v>44267</v>
      </c>
      <c r="B20" s="52"/>
      <c r="C20" s="53"/>
      <c r="D20" s="59"/>
    </row>
    <row r="21" spans="1:7" x14ac:dyDescent="0.3">
      <c r="A21" s="58">
        <f t="shared" si="0"/>
        <v>44281</v>
      </c>
      <c r="B21" s="52"/>
      <c r="C21" s="53"/>
      <c r="D21" s="59"/>
    </row>
    <row r="22" spans="1:7" x14ac:dyDescent="0.3">
      <c r="A22" s="58">
        <f t="shared" si="0"/>
        <v>44295</v>
      </c>
      <c r="B22" s="52"/>
      <c r="C22" s="53"/>
      <c r="D22" s="59"/>
    </row>
    <row r="23" spans="1:7" x14ac:dyDescent="0.3">
      <c r="A23" s="58">
        <f t="shared" si="0"/>
        <v>44309</v>
      </c>
      <c r="B23" s="52"/>
      <c r="C23" s="53"/>
      <c r="D23" s="59"/>
    </row>
    <row r="24" spans="1:7" x14ac:dyDescent="0.3">
      <c r="A24" s="58">
        <f t="shared" si="0"/>
        <v>44323</v>
      </c>
      <c r="B24" s="52"/>
      <c r="C24" s="53"/>
      <c r="D24" s="59"/>
    </row>
    <row r="25" spans="1:7" x14ac:dyDescent="0.3">
      <c r="A25" s="58">
        <f t="shared" si="0"/>
        <v>44337</v>
      </c>
      <c r="B25" s="52"/>
      <c r="C25" s="53"/>
      <c r="D25" s="59"/>
    </row>
    <row r="26" spans="1:7" x14ac:dyDescent="0.3">
      <c r="A26" s="58">
        <f t="shared" si="0"/>
        <v>44351</v>
      </c>
      <c r="B26" s="52"/>
      <c r="C26" s="53"/>
      <c r="D26" s="59"/>
    </row>
    <row r="27" spans="1:7" ht="14.4" thickBot="1" x14ac:dyDescent="0.35">
      <c r="A27" s="63">
        <f t="shared" si="0"/>
        <v>44365</v>
      </c>
      <c r="B27" s="64"/>
      <c r="C27" s="53"/>
      <c r="D27" s="59"/>
    </row>
    <row r="28" spans="1:7" ht="14.4" thickTop="1" x14ac:dyDescent="0.3">
      <c r="A28" s="43">
        <f t="shared" si="0"/>
        <v>44379</v>
      </c>
      <c r="B28" s="44"/>
      <c r="C28" s="61"/>
      <c r="D28" s="62"/>
      <c r="E28" s="45"/>
      <c r="G28" s="38"/>
    </row>
    <row r="29" spans="1:7" x14ac:dyDescent="0.3">
      <c r="A29" s="46">
        <f t="shared" si="0"/>
        <v>44393</v>
      </c>
      <c r="B29" s="47"/>
      <c r="C29" s="61"/>
      <c r="D29" s="62"/>
      <c r="E29" s="45"/>
    </row>
    <row r="30" spans="1:7" ht="14.4" thickBot="1" x14ac:dyDescent="0.35">
      <c r="A30" s="65">
        <f t="shared" si="0"/>
        <v>44407</v>
      </c>
      <c r="B30" s="66"/>
      <c r="C30" s="67"/>
      <c r="D30" s="62"/>
      <c r="E30" s="45"/>
    </row>
    <row r="31" spans="1:7" ht="14.4" thickTop="1" x14ac:dyDescent="0.3">
      <c r="A31" s="48">
        <f t="shared" si="0"/>
        <v>44421</v>
      </c>
      <c r="B31" s="49"/>
      <c r="C31" s="50"/>
      <c r="D31" s="59"/>
    </row>
    <row r="32" spans="1:7" ht="14.4" thickBot="1" x14ac:dyDescent="0.35">
      <c r="A32" s="68">
        <f t="shared" si="0"/>
        <v>44435</v>
      </c>
      <c r="B32" s="69"/>
      <c r="C32" s="70"/>
      <c r="D32" s="71"/>
    </row>
    <row r="33" spans="1:5" ht="14.4" thickTop="1" x14ac:dyDescent="0.3">
      <c r="A33" s="72">
        <f t="shared" si="0"/>
        <v>44449</v>
      </c>
      <c r="B33" s="55"/>
      <c r="C33" s="56"/>
      <c r="D33" s="57"/>
    </row>
    <row r="34" spans="1:5" x14ac:dyDescent="0.3">
      <c r="A34" s="51">
        <f t="shared" si="0"/>
        <v>44463</v>
      </c>
      <c r="B34" s="52"/>
      <c r="C34" s="53"/>
      <c r="D34" s="59"/>
    </row>
    <row r="35" spans="1:5" x14ac:dyDescent="0.3">
      <c r="A35" s="51">
        <f t="shared" si="0"/>
        <v>44477</v>
      </c>
      <c r="B35" s="52"/>
      <c r="C35" s="53"/>
      <c r="D35" s="59"/>
    </row>
    <row r="36" spans="1:5" x14ac:dyDescent="0.3">
      <c r="A36" s="51">
        <f t="shared" si="0"/>
        <v>44491</v>
      </c>
      <c r="B36" s="52"/>
      <c r="C36" s="53"/>
      <c r="D36" s="59"/>
    </row>
    <row r="37" spans="1:5" x14ac:dyDescent="0.3">
      <c r="A37" s="51">
        <f t="shared" si="0"/>
        <v>44505</v>
      </c>
      <c r="B37" s="52"/>
      <c r="C37" s="53"/>
      <c r="D37" s="59"/>
    </row>
    <row r="38" spans="1:5" x14ac:dyDescent="0.3">
      <c r="A38" s="51">
        <f t="shared" si="0"/>
        <v>44519</v>
      </c>
      <c r="B38" s="52"/>
      <c r="C38" s="53"/>
      <c r="D38" s="59"/>
    </row>
    <row r="39" spans="1:5" x14ac:dyDescent="0.3">
      <c r="A39" s="73">
        <f t="shared" si="0"/>
        <v>44533</v>
      </c>
      <c r="B39" s="47"/>
      <c r="C39" s="61"/>
      <c r="D39" s="62"/>
      <c r="E39" s="45"/>
    </row>
    <row r="40" spans="1:5" x14ac:dyDescent="0.3">
      <c r="A40" s="73">
        <f t="shared" si="0"/>
        <v>44547</v>
      </c>
      <c r="B40" s="47"/>
      <c r="C40" s="61"/>
      <c r="D40" s="62"/>
      <c r="E40" s="45"/>
    </row>
    <row r="41" spans="1:5" x14ac:dyDescent="0.3">
      <c r="A41" s="73">
        <f t="shared" si="0"/>
        <v>44561</v>
      </c>
      <c r="B41" s="47"/>
      <c r="C41" s="61"/>
      <c r="D41" s="62"/>
      <c r="E41" s="45"/>
    </row>
    <row r="42" spans="1:5" x14ac:dyDescent="0.3">
      <c r="A42" s="51">
        <f t="shared" si="0"/>
        <v>44575</v>
      </c>
      <c r="B42" s="52"/>
      <c r="C42" s="53"/>
      <c r="D42" s="59"/>
    </row>
    <row r="43" spans="1:5" x14ac:dyDescent="0.3">
      <c r="A43" s="51">
        <f t="shared" si="0"/>
        <v>44589</v>
      </c>
      <c r="B43" s="52"/>
      <c r="C43" s="53"/>
      <c r="D43" s="59"/>
    </row>
    <row r="44" spans="1:5" x14ac:dyDescent="0.3">
      <c r="A44" s="51">
        <f t="shared" si="0"/>
        <v>44603</v>
      </c>
      <c r="B44" s="52"/>
      <c r="C44" s="53"/>
      <c r="D44" s="59"/>
    </row>
    <row r="45" spans="1:5" x14ac:dyDescent="0.3">
      <c r="A45" s="51">
        <f t="shared" si="0"/>
        <v>44617</v>
      </c>
      <c r="B45" s="52"/>
      <c r="C45" s="53"/>
      <c r="D45" s="59"/>
    </row>
    <row r="46" spans="1:5" x14ac:dyDescent="0.3">
      <c r="A46" s="51">
        <f t="shared" si="0"/>
        <v>44631</v>
      </c>
      <c r="B46" s="52"/>
      <c r="C46" s="53"/>
      <c r="D46" s="59"/>
    </row>
    <row r="47" spans="1:5" x14ac:dyDescent="0.3">
      <c r="A47" s="51">
        <f t="shared" si="0"/>
        <v>44645</v>
      </c>
      <c r="B47" s="52"/>
      <c r="C47" s="53"/>
      <c r="D47" s="59"/>
    </row>
    <row r="48" spans="1:5" x14ac:dyDescent="0.3">
      <c r="A48" s="51">
        <f t="shared" si="0"/>
        <v>44659</v>
      </c>
      <c r="B48" s="52"/>
      <c r="C48" s="53"/>
      <c r="D48" s="59"/>
    </row>
    <row r="49" spans="1:5" x14ac:dyDescent="0.3">
      <c r="A49" s="51">
        <f t="shared" si="0"/>
        <v>44673</v>
      </c>
      <c r="B49" s="52"/>
      <c r="C49" s="53"/>
      <c r="D49" s="59"/>
    </row>
    <row r="50" spans="1:5" x14ac:dyDescent="0.3">
      <c r="A50" s="51">
        <f t="shared" si="0"/>
        <v>44687</v>
      </c>
      <c r="B50" s="52"/>
      <c r="C50" s="53"/>
      <c r="D50" s="59"/>
    </row>
    <row r="51" spans="1:5" x14ac:dyDescent="0.3">
      <c r="A51" s="51">
        <f t="shared" si="0"/>
        <v>44701</v>
      </c>
      <c r="B51" s="52"/>
      <c r="C51" s="53"/>
      <c r="D51" s="59"/>
    </row>
    <row r="52" spans="1:5" x14ac:dyDescent="0.3">
      <c r="A52" s="51">
        <f t="shared" si="0"/>
        <v>44715</v>
      </c>
      <c r="B52" s="52"/>
      <c r="C52" s="53"/>
      <c r="D52" s="59"/>
    </row>
    <row r="53" spans="1:5" ht="14.4" thickBot="1" x14ac:dyDescent="0.35">
      <c r="A53" s="74">
        <f t="shared" si="0"/>
        <v>44729</v>
      </c>
      <c r="B53" s="64"/>
      <c r="C53" s="53"/>
      <c r="D53" s="59"/>
    </row>
    <row r="54" spans="1:5" ht="14.4" thickTop="1" x14ac:dyDescent="0.3">
      <c r="A54" s="75">
        <f t="shared" si="0"/>
        <v>44743</v>
      </c>
      <c r="B54" s="76"/>
      <c r="C54" s="61"/>
      <c r="D54" s="62"/>
      <c r="E54" s="45"/>
    </row>
    <row r="55" spans="1:5" x14ac:dyDescent="0.3">
      <c r="A55" s="73">
        <f t="shared" si="0"/>
        <v>44757</v>
      </c>
      <c r="B55" s="77"/>
      <c r="C55" s="61"/>
      <c r="D55" s="62"/>
      <c r="E55" s="45"/>
    </row>
    <row r="56" spans="1:5" ht="14.4" thickBot="1" x14ac:dyDescent="0.35">
      <c r="A56" s="78">
        <f t="shared" si="0"/>
        <v>44771</v>
      </c>
      <c r="B56" s="79"/>
      <c r="C56" s="67"/>
      <c r="D56" s="62"/>
      <c r="E56" s="45"/>
    </row>
    <row r="57" spans="1:5" ht="14.4" thickTop="1" x14ac:dyDescent="0.3">
      <c r="A57" s="48">
        <f t="shared" si="0"/>
        <v>44785</v>
      </c>
      <c r="B57" s="49"/>
      <c r="C57" s="50"/>
      <c r="D57" s="59"/>
    </row>
    <row r="58" spans="1:5" ht="14.4" thickBot="1" x14ac:dyDescent="0.35">
      <c r="A58" s="68">
        <f t="shared" si="0"/>
        <v>44799</v>
      </c>
      <c r="B58" s="69"/>
      <c r="C58" s="70"/>
      <c r="D58" s="71"/>
    </row>
    <row r="59" spans="1:5" ht="14.4" thickTop="1" x14ac:dyDescent="0.3">
      <c r="A59" s="72">
        <f t="shared" si="0"/>
        <v>44813</v>
      </c>
      <c r="B59" s="55"/>
      <c r="C59" s="56"/>
      <c r="D59" s="57"/>
    </row>
    <row r="60" spans="1:5" x14ac:dyDescent="0.3">
      <c r="A60" s="51">
        <f t="shared" si="0"/>
        <v>44827</v>
      </c>
      <c r="B60" s="52"/>
      <c r="C60" s="53"/>
      <c r="D60" s="59"/>
    </row>
    <row r="61" spans="1:5" x14ac:dyDescent="0.3">
      <c r="A61" s="51">
        <f t="shared" si="0"/>
        <v>44841</v>
      </c>
      <c r="B61" s="52"/>
      <c r="C61" s="53"/>
      <c r="D61" s="59"/>
    </row>
    <row r="62" spans="1:5" x14ac:dyDescent="0.3">
      <c r="A62" s="51">
        <f t="shared" si="0"/>
        <v>44855</v>
      </c>
      <c r="B62" s="52"/>
      <c r="C62" s="53"/>
      <c r="D62" s="59"/>
    </row>
    <row r="63" spans="1:5" x14ac:dyDescent="0.3">
      <c r="A63" s="51">
        <f t="shared" si="0"/>
        <v>44869</v>
      </c>
      <c r="B63" s="52"/>
      <c r="C63" s="53"/>
      <c r="D63" s="59"/>
    </row>
    <row r="64" spans="1:5" x14ac:dyDescent="0.3">
      <c r="A64" s="51">
        <f t="shared" si="0"/>
        <v>44883</v>
      </c>
      <c r="B64" s="52"/>
      <c r="C64" s="53"/>
      <c r="D64" s="59"/>
    </row>
    <row r="65" spans="1:5" x14ac:dyDescent="0.3">
      <c r="A65" s="73">
        <f t="shared" si="0"/>
        <v>44897</v>
      </c>
      <c r="B65" s="77"/>
      <c r="C65" s="61"/>
      <c r="D65" s="62"/>
      <c r="E65" s="45"/>
    </row>
    <row r="66" spans="1:5" x14ac:dyDescent="0.3">
      <c r="A66" s="73">
        <f t="shared" si="0"/>
        <v>44911</v>
      </c>
      <c r="B66" s="77"/>
      <c r="C66" s="61"/>
      <c r="D66" s="62"/>
      <c r="E66" s="45"/>
    </row>
    <row r="67" spans="1:5" x14ac:dyDescent="0.3">
      <c r="A67" s="73">
        <f t="shared" ref="A67:A130" si="3">DATE(YEAR(A66),MONTH(A66),DAY(A66)+14)</f>
        <v>44925</v>
      </c>
      <c r="B67" s="77"/>
      <c r="C67" s="61"/>
      <c r="D67" s="62"/>
      <c r="E67" s="45"/>
    </row>
    <row r="68" spans="1:5" x14ac:dyDescent="0.3">
      <c r="A68" s="51">
        <f t="shared" si="3"/>
        <v>44939</v>
      </c>
      <c r="B68" s="52"/>
      <c r="C68" s="53"/>
      <c r="D68" s="59"/>
    </row>
    <row r="69" spans="1:5" x14ac:dyDescent="0.3">
      <c r="A69" s="51">
        <f t="shared" si="3"/>
        <v>44953</v>
      </c>
      <c r="B69" s="52"/>
      <c r="C69" s="53"/>
      <c r="D69" s="59"/>
    </row>
    <row r="70" spans="1:5" x14ac:dyDescent="0.3">
      <c r="A70" s="51">
        <f t="shared" si="3"/>
        <v>44967</v>
      </c>
      <c r="B70" s="52"/>
      <c r="C70" s="53"/>
      <c r="D70" s="59"/>
    </row>
    <row r="71" spans="1:5" x14ac:dyDescent="0.3">
      <c r="A71" s="51">
        <f t="shared" si="3"/>
        <v>44981</v>
      </c>
      <c r="B71" s="52"/>
      <c r="C71" s="53"/>
      <c r="D71" s="59"/>
    </row>
    <row r="72" spans="1:5" x14ac:dyDescent="0.3">
      <c r="A72" s="51">
        <f t="shared" si="3"/>
        <v>44995</v>
      </c>
      <c r="B72" s="52"/>
      <c r="C72" s="53"/>
      <c r="D72" s="59"/>
    </row>
    <row r="73" spans="1:5" x14ac:dyDescent="0.3">
      <c r="A73" s="51">
        <f t="shared" si="3"/>
        <v>45009</v>
      </c>
      <c r="B73" s="52"/>
      <c r="C73" s="53"/>
      <c r="D73" s="59"/>
    </row>
    <row r="74" spans="1:5" x14ac:dyDescent="0.3">
      <c r="A74" s="51">
        <f t="shared" si="3"/>
        <v>45023</v>
      </c>
      <c r="B74" s="52"/>
      <c r="C74" s="53"/>
      <c r="D74" s="59"/>
    </row>
    <row r="75" spans="1:5" x14ac:dyDescent="0.3">
      <c r="A75" s="51">
        <f t="shared" si="3"/>
        <v>45037</v>
      </c>
      <c r="B75" s="52"/>
      <c r="C75" s="53"/>
      <c r="D75" s="59"/>
    </row>
    <row r="76" spans="1:5" x14ac:dyDescent="0.3">
      <c r="A76" s="51">
        <f t="shared" si="3"/>
        <v>45051</v>
      </c>
      <c r="B76" s="52"/>
      <c r="C76" s="53"/>
      <c r="D76" s="59"/>
    </row>
    <row r="77" spans="1:5" x14ac:dyDescent="0.3">
      <c r="A77" s="51">
        <f t="shared" si="3"/>
        <v>45065</v>
      </c>
      <c r="B77" s="52"/>
      <c r="C77" s="53"/>
      <c r="D77" s="59"/>
    </row>
    <row r="78" spans="1:5" x14ac:dyDescent="0.3">
      <c r="A78" s="73">
        <f t="shared" si="3"/>
        <v>45079</v>
      </c>
      <c r="B78" s="77"/>
      <c r="C78" s="61"/>
      <c r="D78" s="62"/>
      <c r="E78" s="45"/>
    </row>
    <row r="79" spans="1:5" x14ac:dyDescent="0.3">
      <c r="A79" s="73">
        <f t="shared" si="3"/>
        <v>45093</v>
      </c>
      <c r="B79" s="77"/>
      <c r="C79" s="61"/>
      <c r="D79" s="62"/>
      <c r="E79" s="45"/>
    </row>
    <row r="80" spans="1:5" ht="14.4" thickBot="1" x14ac:dyDescent="0.35">
      <c r="A80" s="80">
        <f t="shared" si="3"/>
        <v>45107</v>
      </c>
      <c r="B80" s="81"/>
      <c r="C80" s="61"/>
      <c r="D80" s="62"/>
      <c r="E80" s="45"/>
    </row>
    <row r="81" spans="1:5" ht="14.4" thickTop="1" x14ac:dyDescent="0.3">
      <c r="A81" s="82">
        <f t="shared" si="3"/>
        <v>45121</v>
      </c>
      <c r="B81" s="83"/>
      <c r="C81" s="53"/>
      <c r="D81" s="59"/>
    </row>
    <row r="82" spans="1:5" ht="14.4" thickBot="1" x14ac:dyDescent="0.35">
      <c r="A82" s="84">
        <f t="shared" si="3"/>
        <v>45135</v>
      </c>
      <c r="B82" s="85"/>
      <c r="C82" s="86"/>
      <c r="D82" s="59"/>
    </row>
    <row r="83" spans="1:5" ht="14.4" thickTop="1" x14ac:dyDescent="0.3">
      <c r="A83" s="48">
        <f t="shared" si="3"/>
        <v>45149</v>
      </c>
      <c r="B83" s="49"/>
      <c r="C83" s="50"/>
      <c r="D83" s="59"/>
    </row>
    <row r="84" spans="1:5" ht="14.4" thickBot="1" x14ac:dyDescent="0.35">
      <c r="A84" s="68">
        <f t="shared" si="3"/>
        <v>45163</v>
      </c>
      <c r="B84" s="69"/>
      <c r="C84" s="70"/>
      <c r="D84" s="71"/>
    </row>
    <row r="85" spans="1:5" ht="14.4" thickTop="1" x14ac:dyDescent="0.3">
      <c r="A85" s="72">
        <f t="shared" si="3"/>
        <v>45177</v>
      </c>
      <c r="B85" s="55"/>
      <c r="C85" s="56"/>
      <c r="D85" s="57"/>
    </row>
    <row r="86" spans="1:5" x14ac:dyDescent="0.3">
      <c r="A86" s="51">
        <f t="shared" si="3"/>
        <v>45191</v>
      </c>
      <c r="B86" s="52"/>
      <c r="C86" s="53"/>
      <c r="D86" s="59"/>
    </row>
    <row r="87" spans="1:5" x14ac:dyDescent="0.3">
      <c r="A87" s="51">
        <f t="shared" si="3"/>
        <v>45205</v>
      </c>
      <c r="B87" s="52"/>
      <c r="C87" s="53"/>
      <c r="D87" s="59"/>
    </row>
    <row r="88" spans="1:5" x14ac:dyDescent="0.3">
      <c r="A88" s="51">
        <f t="shared" si="3"/>
        <v>45219</v>
      </c>
      <c r="B88" s="52"/>
      <c r="C88" s="53"/>
      <c r="D88" s="59"/>
    </row>
    <row r="89" spans="1:5" x14ac:dyDescent="0.3">
      <c r="A89" s="51">
        <f t="shared" si="3"/>
        <v>45233</v>
      </c>
      <c r="B89" s="52"/>
      <c r="C89" s="53"/>
      <c r="D89" s="59"/>
    </row>
    <row r="90" spans="1:5" x14ac:dyDescent="0.3">
      <c r="A90" s="51">
        <f t="shared" si="3"/>
        <v>45247</v>
      </c>
      <c r="B90" s="52"/>
      <c r="C90" s="53"/>
      <c r="D90" s="59"/>
    </row>
    <row r="91" spans="1:5" x14ac:dyDescent="0.3">
      <c r="A91" s="73">
        <f t="shared" si="3"/>
        <v>45261</v>
      </c>
      <c r="B91" s="47"/>
      <c r="C91" s="61"/>
      <c r="D91" s="62"/>
      <c r="E91" s="45"/>
    </row>
    <row r="92" spans="1:5" x14ac:dyDescent="0.3">
      <c r="A92" s="73">
        <f t="shared" si="3"/>
        <v>45275</v>
      </c>
      <c r="B92" s="47"/>
      <c r="C92" s="61"/>
      <c r="D92" s="62"/>
      <c r="E92" s="45"/>
    </row>
    <row r="93" spans="1:5" x14ac:dyDescent="0.3">
      <c r="A93" s="73">
        <f t="shared" si="3"/>
        <v>45289</v>
      </c>
      <c r="B93" s="47"/>
      <c r="C93" s="61"/>
      <c r="D93" s="62"/>
      <c r="E93" s="45"/>
    </row>
    <row r="94" spans="1:5" x14ac:dyDescent="0.3">
      <c r="A94" s="51">
        <f t="shared" si="3"/>
        <v>45303</v>
      </c>
      <c r="B94" s="52"/>
      <c r="C94" s="53"/>
      <c r="D94" s="59"/>
    </row>
    <row r="95" spans="1:5" x14ac:dyDescent="0.3">
      <c r="A95" s="51">
        <f t="shared" si="3"/>
        <v>45317</v>
      </c>
      <c r="B95" s="52"/>
      <c r="C95" s="53"/>
      <c r="D95" s="59"/>
    </row>
    <row r="96" spans="1:5" x14ac:dyDescent="0.3">
      <c r="A96" s="51">
        <f t="shared" si="3"/>
        <v>45331</v>
      </c>
      <c r="B96" s="52"/>
      <c r="C96" s="53"/>
      <c r="D96" s="59"/>
    </row>
    <row r="97" spans="1:5" x14ac:dyDescent="0.3">
      <c r="A97" s="51">
        <f t="shared" si="3"/>
        <v>45345</v>
      </c>
      <c r="B97" s="52"/>
      <c r="C97" s="53"/>
      <c r="D97" s="59"/>
    </row>
    <row r="98" spans="1:5" x14ac:dyDescent="0.3">
      <c r="A98" s="51">
        <f t="shared" si="3"/>
        <v>45359</v>
      </c>
      <c r="B98" s="52"/>
      <c r="C98" s="53"/>
      <c r="D98" s="59"/>
    </row>
    <row r="99" spans="1:5" x14ac:dyDescent="0.3">
      <c r="A99" s="51">
        <f t="shared" si="3"/>
        <v>45373</v>
      </c>
      <c r="B99" s="52"/>
      <c r="C99" s="53"/>
      <c r="D99" s="59"/>
    </row>
    <row r="100" spans="1:5" x14ac:dyDescent="0.3">
      <c r="A100" s="51">
        <f t="shared" si="3"/>
        <v>45387</v>
      </c>
      <c r="B100" s="52"/>
      <c r="C100" s="53"/>
      <c r="D100" s="59"/>
    </row>
    <row r="101" spans="1:5" x14ac:dyDescent="0.3">
      <c r="A101" s="51">
        <f t="shared" si="3"/>
        <v>45401</v>
      </c>
      <c r="B101" s="52"/>
      <c r="C101" s="53"/>
      <c r="D101" s="59"/>
    </row>
    <row r="102" spans="1:5" x14ac:dyDescent="0.3">
      <c r="A102" s="73">
        <f t="shared" si="3"/>
        <v>45415</v>
      </c>
      <c r="B102" s="47"/>
      <c r="C102" s="61"/>
      <c r="D102" s="62"/>
      <c r="E102" s="45"/>
    </row>
    <row r="103" spans="1:5" x14ac:dyDescent="0.3">
      <c r="A103" s="73">
        <f t="shared" si="3"/>
        <v>45429</v>
      </c>
      <c r="B103" s="47"/>
      <c r="C103" s="61"/>
      <c r="D103" s="62"/>
      <c r="E103" s="45"/>
    </row>
    <row r="104" spans="1:5" x14ac:dyDescent="0.3">
      <c r="A104" s="73">
        <f t="shared" si="3"/>
        <v>45443</v>
      </c>
      <c r="B104" s="47"/>
      <c r="C104" s="61"/>
      <c r="D104" s="62"/>
      <c r="E104" s="45"/>
    </row>
    <row r="105" spans="1:5" x14ac:dyDescent="0.3">
      <c r="A105" s="51">
        <f t="shared" si="3"/>
        <v>45457</v>
      </c>
      <c r="B105" s="52"/>
      <c r="C105" s="53"/>
      <c r="D105" s="59"/>
    </row>
    <row r="106" spans="1:5" ht="14.4" thickBot="1" x14ac:dyDescent="0.35">
      <c r="A106" s="74">
        <f t="shared" si="3"/>
        <v>45471</v>
      </c>
      <c r="B106" s="64"/>
      <c r="C106" s="53"/>
      <c r="D106" s="59"/>
    </row>
    <row r="107" spans="1:5" ht="14.4" thickTop="1" x14ac:dyDescent="0.3">
      <c r="A107" s="82">
        <f t="shared" si="3"/>
        <v>45485</v>
      </c>
      <c r="B107" s="83"/>
      <c r="C107" s="53"/>
      <c r="D107" s="59"/>
    </row>
    <row r="108" spans="1:5" ht="14.4" thickBot="1" x14ac:dyDescent="0.35">
      <c r="A108" s="84">
        <f t="shared" si="3"/>
        <v>45499</v>
      </c>
      <c r="B108" s="85"/>
      <c r="C108" s="86"/>
      <c r="D108" s="59"/>
    </row>
    <row r="109" spans="1:5" ht="14.4" thickTop="1" x14ac:dyDescent="0.3">
      <c r="A109" s="48">
        <f t="shared" si="3"/>
        <v>45513</v>
      </c>
      <c r="B109" s="49"/>
      <c r="C109" s="50"/>
      <c r="D109" s="59"/>
    </row>
    <row r="110" spans="1:5" ht="14.4" thickBot="1" x14ac:dyDescent="0.35">
      <c r="A110" s="68">
        <f t="shared" si="3"/>
        <v>45527</v>
      </c>
      <c r="B110" s="69"/>
      <c r="C110" s="70"/>
      <c r="D110" s="71"/>
    </row>
    <row r="111" spans="1:5" ht="14.4" thickTop="1" x14ac:dyDescent="0.3">
      <c r="A111" s="72">
        <f t="shared" si="3"/>
        <v>45541</v>
      </c>
      <c r="B111" s="55"/>
      <c r="C111" s="56"/>
      <c r="D111" s="57"/>
    </row>
    <row r="112" spans="1:5" x14ac:dyDescent="0.3">
      <c r="A112" s="51">
        <f t="shared" si="3"/>
        <v>45555</v>
      </c>
      <c r="B112" s="52"/>
      <c r="C112" s="53"/>
      <c r="D112" s="59"/>
    </row>
    <row r="113" spans="1:5" x14ac:dyDescent="0.3">
      <c r="A113" s="51">
        <f t="shared" si="3"/>
        <v>45569</v>
      </c>
      <c r="B113" s="52"/>
      <c r="C113" s="53"/>
      <c r="D113" s="59"/>
    </row>
    <row r="114" spans="1:5" x14ac:dyDescent="0.3">
      <c r="A114" s="51">
        <f t="shared" si="3"/>
        <v>45583</v>
      </c>
      <c r="B114" s="52"/>
      <c r="C114" s="53"/>
      <c r="D114" s="59"/>
    </row>
    <row r="115" spans="1:5" x14ac:dyDescent="0.3">
      <c r="A115" s="73">
        <f t="shared" si="3"/>
        <v>45597</v>
      </c>
      <c r="B115" s="47"/>
      <c r="C115" s="61"/>
      <c r="D115" s="62"/>
      <c r="E115" s="45"/>
    </row>
    <row r="116" spans="1:5" x14ac:dyDescent="0.3">
      <c r="A116" s="73">
        <f t="shared" si="3"/>
        <v>45611</v>
      </c>
      <c r="B116" s="47"/>
      <c r="C116" s="61"/>
      <c r="D116" s="62"/>
      <c r="E116" s="45"/>
    </row>
    <row r="117" spans="1:5" x14ac:dyDescent="0.3">
      <c r="A117" s="73">
        <f t="shared" si="3"/>
        <v>45625</v>
      </c>
      <c r="B117" s="47"/>
      <c r="C117" s="61"/>
      <c r="D117" s="62"/>
      <c r="E117" s="45"/>
    </row>
    <row r="118" spans="1:5" x14ac:dyDescent="0.3">
      <c r="A118" s="51">
        <f t="shared" si="3"/>
        <v>45639</v>
      </c>
      <c r="B118" s="52"/>
      <c r="C118" s="53"/>
      <c r="D118" s="59"/>
    </row>
    <row r="119" spans="1:5" x14ac:dyDescent="0.3">
      <c r="A119" s="51">
        <f t="shared" si="3"/>
        <v>45653</v>
      </c>
      <c r="B119" s="52"/>
      <c r="C119" s="53"/>
      <c r="D119" s="59"/>
    </row>
    <row r="120" spans="1:5" x14ac:dyDescent="0.3">
      <c r="A120" s="51">
        <f t="shared" si="3"/>
        <v>45667</v>
      </c>
      <c r="B120" s="52"/>
      <c r="C120" s="53"/>
      <c r="D120" s="59"/>
    </row>
    <row r="121" spans="1:5" x14ac:dyDescent="0.3">
      <c r="A121" s="51">
        <f t="shared" si="3"/>
        <v>45681</v>
      </c>
      <c r="B121" s="52"/>
      <c r="C121" s="53"/>
      <c r="D121" s="59"/>
    </row>
    <row r="122" spans="1:5" x14ac:dyDescent="0.3">
      <c r="A122" s="51">
        <f t="shared" si="3"/>
        <v>45695</v>
      </c>
      <c r="B122" s="52"/>
      <c r="C122" s="53"/>
      <c r="D122" s="59"/>
    </row>
    <row r="123" spans="1:5" x14ac:dyDescent="0.3">
      <c r="A123" s="51">
        <f t="shared" si="3"/>
        <v>45709</v>
      </c>
      <c r="B123" s="52"/>
      <c r="C123" s="53"/>
      <c r="D123" s="59"/>
    </row>
    <row r="124" spans="1:5" x14ac:dyDescent="0.3">
      <c r="A124" s="51">
        <f t="shared" si="3"/>
        <v>45723</v>
      </c>
      <c r="B124" s="52"/>
      <c r="C124" s="53"/>
      <c r="D124" s="59"/>
    </row>
    <row r="125" spans="1:5" x14ac:dyDescent="0.3">
      <c r="A125" s="51">
        <f t="shared" si="3"/>
        <v>45737</v>
      </c>
      <c r="B125" s="52"/>
      <c r="C125" s="53"/>
      <c r="D125" s="59"/>
    </row>
    <row r="126" spans="1:5" x14ac:dyDescent="0.3">
      <c r="A126" s="51">
        <f t="shared" si="3"/>
        <v>45751</v>
      </c>
      <c r="B126" s="52"/>
      <c r="C126" s="53"/>
      <c r="D126" s="59"/>
    </row>
    <row r="127" spans="1:5" x14ac:dyDescent="0.3">
      <c r="A127" s="51">
        <f t="shared" si="3"/>
        <v>45765</v>
      </c>
      <c r="B127" s="52"/>
      <c r="C127" s="53"/>
      <c r="D127" s="59"/>
    </row>
    <row r="128" spans="1:5" x14ac:dyDescent="0.3">
      <c r="A128" s="73">
        <f t="shared" si="3"/>
        <v>45779</v>
      </c>
      <c r="B128" s="47"/>
      <c r="C128" s="61"/>
      <c r="D128" s="62"/>
      <c r="E128" s="45"/>
    </row>
    <row r="129" spans="1:5" x14ac:dyDescent="0.3">
      <c r="A129" s="73">
        <f t="shared" si="3"/>
        <v>45793</v>
      </c>
      <c r="B129" s="47"/>
      <c r="C129" s="61"/>
      <c r="D129" s="62"/>
      <c r="E129" s="45"/>
    </row>
    <row r="130" spans="1:5" x14ac:dyDescent="0.3">
      <c r="A130" s="73">
        <f t="shared" si="3"/>
        <v>45807</v>
      </c>
      <c r="B130" s="47"/>
      <c r="C130" s="61"/>
      <c r="D130" s="62"/>
      <c r="E130" s="45"/>
    </row>
    <row r="131" spans="1:5" x14ac:dyDescent="0.3">
      <c r="A131" s="51">
        <f t="shared" ref="A131:A194" si="4">DATE(YEAR(A130),MONTH(A130),DAY(A130)+14)</f>
        <v>45821</v>
      </c>
      <c r="B131" s="52"/>
      <c r="C131" s="53"/>
      <c r="D131" s="59"/>
    </row>
    <row r="132" spans="1:5" ht="14.4" thickBot="1" x14ac:dyDescent="0.35">
      <c r="A132" s="74">
        <f t="shared" si="4"/>
        <v>45835</v>
      </c>
      <c r="B132" s="64"/>
      <c r="C132" s="53"/>
      <c r="D132" s="59"/>
    </row>
    <row r="133" spans="1:5" ht="14.4" thickTop="1" x14ac:dyDescent="0.3">
      <c r="A133" s="82">
        <f t="shared" si="4"/>
        <v>45849</v>
      </c>
      <c r="B133" s="83"/>
      <c r="C133" s="53"/>
      <c r="D133" s="59"/>
    </row>
    <row r="134" spans="1:5" ht="14.4" thickBot="1" x14ac:dyDescent="0.35">
      <c r="A134" s="84">
        <f t="shared" si="4"/>
        <v>45863</v>
      </c>
      <c r="B134" s="85"/>
      <c r="C134" s="86"/>
      <c r="D134" s="59"/>
    </row>
    <row r="135" spans="1:5" ht="14.4" thickTop="1" x14ac:dyDescent="0.3">
      <c r="A135" s="48">
        <f t="shared" si="4"/>
        <v>45877</v>
      </c>
      <c r="B135" s="49"/>
      <c r="C135" s="50"/>
      <c r="D135" s="59"/>
    </row>
    <row r="136" spans="1:5" ht="14.4" thickBot="1" x14ac:dyDescent="0.35">
      <c r="A136" s="68">
        <f t="shared" si="4"/>
        <v>45891</v>
      </c>
      <c r="B136" s="69"/>
      <c r="C136" s="70"/>
      <c r="D136" s="71"/>
    </row>
    <row r="137" spans="1:5" ht="14.4" thickTop="1" x14ac:dyDescent="0.3">
      <c r="A137" s="72">
        <f t="shared" si="4"/>
        <v>45905</v>
      </c>
      <c r="B137" s="55"/>
      <c r="C137" s="56"/>
      <c r="D137" s="57"/>
    </row>
    <row r="138" spans="1:5" x14ac:dyDescent="0.3">
      <c r="A138" s="51">
        <f t="shared" si="4"/>
        <v>45919</v>
      </c>
      <c r="B138" s="52"/>
      <c r="C138" s="53"/>
      <c r="D138" s="59"/>
    </row>
    <row r="139" spans="1:5" x14ac:dyDescent="0.3">
      <c r="A139" s="73">
        <f t="shared" si="4"/>
        <v>45933</v>
      </c>
      <c r="B139" s="47"/>
      <c r="C139" s="61"/>
      <c r="D139" s="62"/>
      <c r="E139" s="45"/>
    </row>
    <row r="140" spans="1:5" x14ac:dyDescent="0.3">
      <c r="A140" s="73">
        <f t="shared" si="4"/>
        <v>45947</v>
      </c>
      <c r="B140" s="47"/>
      <c r="C140" s="61"/>
      <c r="D140" s="62"/>
      <c r="E140" s="45"/>
    </row>
    <row r="141" spans="1:5" x14ac:dyDescent="0.3">
      <c r="A141" s="73">
        <f t="shared" si="4"/>
        <v>45961</v>
      </c>
      <c r="B141" s="47"/>
      <c r="C141" s="61"/>
      <c r="D141" s="62"/>
      <c r="E141" s="45"/>
    </row>
    <row r="142" spans="1:5" x14ac:dyDescent="0.3">
      <c r="A142" s="51">
        <f t="shared" si="4"/>
        <v>45975</v>
      </c>
      <c r="B142" s="52"/>
      <c r="C142" s="53"/>
      <c r="D142" s="59"/>
    </row>
    <row r="143" spans="1:5" x14ac:dyDescent="0.3">
      <c r="A143" s="51">
        <f t="shared" si="4"/>
        <v>45989</v>
      </c>
      <c r="B143" s="52"/>
      <c r="C143" s="53"/>
      <c r="D143" s="59"/>
    </row>
    <row r="144" spans="1:5" x14ac:dyDescent="0.3">
      <c r="A144" s="51">
        <f t="shared" si="4"/>
        <v>46003</v>
      </c>
      <c r="B144" s="52"/>
      <c r="C144" s="53"/>
      <c r="D144" s="59"/>
    </row>
    <row r="145" spans="1:5" x14ac:dyDescent="0.3">
      <c r="A145" s="51">
        <f t="shared" si="4"/>
        <v>46017</v>
      </c>
      <c r="B145" s="52"/>
      <c r="C145" s="53"/>
      <c r="D145" s="59"/>
    </row>
    <row r="146" spans="1:5" x14ac:dyDescent="0.3">
      <c r="A146" s="51">
        <f t="shared" si="4"/>
        <v>46031</v>
      </c>
      <c r="B146" s="52"/>
      <c r="C146" s="53"/>
      <c r="D146" s="59"/>
    </row>
    <row r="147" spans="1:5" x14ac:dyDescent="0.3">
      <c r="A147" s="51">
        <f t="shared" si="4"/>
        <v>46045</v>
      </c>
      <c r="B147" s="52"/>
      <c r="C147" s="53"/>
      <c r="D147" s="59"/>
    </row>
    <row r="148" spans="1:5" x14ac:dyDescent="0.3">
      <c r="A148" s="51">
        <f t="shared" si="4"/>
        <v>46059</v>
      </c>
      <c r="B148" s="52"/>
      <c r="C148" s="53"/>
      <c r="D148" s="59"/>
    </row>
    <row r="149" spans="1:5" x14ac:dyDescent="0.3">
      <c r="A149" s="51">
        <f t="shared" si="4"/>
        <v>46073</v>
      </c>
      <c r="B149" s="52"/>
      <c r="C149" s="53"/>
      <c r="D149" s="59"/>
    </row>
    <row r="150" spans="1:5" x14ac:dyDescent="0.3">
      <c r="A150" s="51">
        <f t="shared" si="4"/>
        <v>46087</v>
      </c>
      <c r="B150" s="52"/>
      <c r="C150" s="53"/>
      <c r="D150" s="59"/>
    </row>
    <row r="151" spans="1:5" x14ac:dyDescent="0.3">
      <c r="A151" s="51">
        <f t="shared" si="4"/>
        <v>46101</v>
      </c>
      <c r="B151" s="52"/>
      <c r="C151" s="53"/>
      <c r="D151" s="59"/>
    </row>
    <row r="152" spans="1:5" x14ac:dyDescent="0.3">
      <c r="A152" s="51">
        <f t="shared" si="4"/>
        <v>46115</v>
      </c>
      <c r="B152" s="52"/>
      <c r="C152" s="53"/>
      <c r="D152" s="59"/>
    </row>
    <row r="153" spans="1:5" x14ac:dyDescent="0.3">
      <c r="A153" s="51">
        <f t="shared" si="4"/>
        <v>46129</v>
      </c>
      <c r="B153" s="52"/>
      <c r="C153" s="53"/>
      <c r="D153" s="59"/>
    </row>
    <row r="154" spans="1:5" x14ac:dyDescent="0.3">
      <c r="A154" s="73">
        <f t="shared" si="4"/>
        <v>46143</v>
      </c>
      <c r="B154" s="47"/>
      <c r="C154" s="61"/>
      <c r="D154" s="62"/>
      <c r="E154" s="45"/>
    </row>
    <row r="155" spans="1:5" x14ac:dyDescent="0.3">
      <c r="A155" s="73">
        <f t="shared" si="4"/>
        <v>46157</v>
      </c>
      <c r="B155" s="47"/>
      <c r="C155" s="61"/>
      <c r="D155" s="62"/>
      <c r="E155" s="45"/>
    </row>
    <row r="156" spans="1:5" x14ac:dyDescent="0.3">
      <c r="A156" s="73">
        <f t="shared" si="4"/>
        <v>46171</v>
      </c>
      <c r="B156" s="47"/>
      <c r="C156" s="61"/>
      <c r="D156" s="62"/>
      <c r="E156" s="45"/>
    </row>
    <row r="157" spans="1:5" x14ac:dyDescent="0.3">
      <c r="A157" s="51">
        <f t="shared" si="4"/>
        <v>46185</v>
      </c>
      <c r="B157" s="52"/>
      <c r="C157" s="53"/>
      <c r="D157" s="59"/>
    </row>
    <row r="158" spans="1:5" ht="14.4" thickBot="1" x14ac:dyDescent="0.35">
      <c r="A158" s="74">
        <f t="shared" si="4"/>
        <v>46199</v>
      </c>
      <c r="B158" s="64"/>
      <c r="C158" s="53"/>
      <c r="D158" s="59"/>
    </row>
    <row r="159" spans="1:5" ht="14.4" thickTop="1" x14ac:dyDescent="0.3">
      <c r="A159" s="82">
        <f t="shared" si="4"/>
        <v>46213</v>
      </c>
      <c r="B159" s="83"/>
      <c r="C159" s="53"/>
      <c r="D159" s="59"/>
    </row>
    <row r="160" spans="1:5" ht="14.4" thickBot="1" x14ac:dyDescent="0.35">
      <c r="A160" s="84">
        <f t="shared" si="4"/>
        <v>46227</v>
      </c>
      <c r="B160" s="85"/>
      <c r="C160" s="86"/>
      <c r="D160" s="59"/>
    </row>
    <row r="161" spans="1:5" ht="14.4" thickTop="1" x14ac:dyDescent="0.3">
      <c r="A161" s="48">
        <f t="shared" si="4"/>
        <v>46241</v>
      </c>
      <c r="B161" s="49"/>
      <c r="C161" s="50"/>
      <c r="D161" s="59"/>
    </row>
    <row r="162" spans="1:5" ht="14.4" thickBot="1" x14ac:dyDescent="0.35">
      <c r="A162" s="68">
        <f t="shared" si="4"/>
        <v>46255</v>
      </c>
      <c r="B162" s="69"/>
      <c r="C162" s="70"/>
      <c r="D162" s="71"/>
    </row>
    <row r="163" spans="1:5" ht="14.4" thickTop="1" x14ac:dyDescent="0.3">
      <c r="A163" s="72">
        <f t="shared" si="4"/>
        <v>46269</v>
      </c>
      <c r="B163" s="55"/>
      <c r="C163" s="56"/>
      <c r="D163" s="57"/>
    </row>
    <row r="164" spans="1:5" x14ac:dyDescent="0.3">
      <c r="A164" s="51">
        <f t="shared" si="4"/>
        <v>46283</v>
      </c>
      <c r="B164" s="52"/>
      <c r="C164" s="53"/>
      <c r="D164" s="59"/>
    </row>
    <row r="165" spans="1:5" x14ac:dyDescent="0.3">
      <c r="A165" s="73">
        <f t="shared" si="4"/>
        <v>46297</v>
      </c>
      <c r="B165" s="47"/>
      <c r="C165" s="61"/>
      <c r="D165" s="62"/>
      <c r="E165" s="45"/>
    </row>
    <row r="166" spans="1:5" x14ac:dyDescent="0.3">
      <c r="A166" s="73">
        <f t="shared" si="4"/>
        <v>46311</v>
      </c>
      <c r="B166" s="47"/>
      <c r="C166" s="61"/>
      <c r="D166" s="62"/>
      <c r="E166" s="45"/>
    </row>
    <row r="167" spans="1:5" x14ac:dyDescent="0.3">
      <c r="A167" s="73">
        <f t="shared" si="4"/>
        <v>46325</v>
      </c>
      <c r="B167" s="47"/>
      <c r="C167" s="61"/>
      <c r="D167" s="62"/>
      <c r="E167" s="45"/>
    </row>
    <row r="168" spans="1:5" x14ac:dyDescent="0.3">
      <c r="A168" s="51">
        <f t="shared" si="4"/>
        <v>46339</v>
      </c>
      <c r="B168" s="52"/>
      <c r="C168" s="53"/>
      <c r="D168" s="59"/>
    </row>
    <row r="169" spans="1:5" x14ac:dyDescent="0.3">
      <c r="A169" s="51">
        <f t="shared" si="4"/>
        <v>46353</v>
      </c>
      <c r="B169" s="52"/>
      <c r="C169" s="53"/>
      <c r="D169" s="59"/>
    </row>
    <row r="170" spans="1:5" x14ac:dyDescent="0.3">
      <c r="A170" s="51">
        <f t="shared" si="4"/>
        <v>46367</v>
      </c>
      <c r="B170" s="52"/>
      <c r="C170" s="53"/>
      <c r="D170" s="59"/>
    </row>
    <row r="171" spans="1:5" x14ac:dyDescent="0.3">
      <c r="A171" s="51">
        <f t="shared" si="4"/>
        <v>46381</v>
      </c>
      <c r="B171" s="52"/>
      <c r="C171" s="53"/>
      <c r="D171" s="59"/>
    </row>
    <row r="172" spans="1:5" x14ac:dyDescent="0.3">
      <c r="A172" s="51">
        <f t="shared" si="4"/>
        <v>46395</v>
      </c>
      <c r="B172" s="52"/>
      <c r="C172" s="53"/>
      <c r="D172" s="59"/>
    </row>
    <row r="173" spans="1:5" x14ac:dyDescent="0.3">
      <c r="A173" s="51">
        <f t="shared" si="4"/>
        <v>46409</v>
      </c>
      <c r="B173" s="52"/>
      <c r="C173" s="53"/>
      <c r="D173" s="59"/>
    </row>
    <row r="174" spans="1:5" x14ac:dyDescent="0.3">
      <c r="A174" s="51">
        <f t="shared" si="4"/>
        <v>46423</v>
      </c>
      <c r="B174" s="52"/>
      <c r="C174" s="53"/>
      <c r="D174" s="59"/>
    </row>
    <row r="175" spans="1:5" x14ac:dyDescent="0.3">
      <c r="A175" s="51">
        <f t="shared" si="4"/>
        <v>46437</v>
      </c>
      <c r="B175" s="52"/>
      <c r="C175" s="53"/>
      <c r="D175" s="59"/>
    </row>
    <row r="176" spans="1:5" x14ac:dyDescent="0.3">
      <c r="A176" s="51">
        <f t="shared" si="4"/>
        <v>46451</v>
      </c>
      <c r="B176" s="52"/>
      <c r="C176" s="53"/>
      <c r="D176" s="59"/>
    </row>
    <row r="177" spans="1:5" x14ac:dyDescent="0.3">
      <c r="A177" s="51">
        <f t="shared" si="4"/>
        <v>46465</v>
      </c>
      <c r="B177" s="52"/>
      <c r="C177" s="53"/>
      <c r="D177" s="59"/>
    </row>
    <row r="178" spans="1:5" x14ac:dyDescent="0.3">
      <c r="A178" s="73">
        <f t="shared" si="4"/>
        <v>46479</v>
      </c>
      <c r="B178" s="47"/>
      <c r="C178" s="61"/>
      <c r="D178" s="62"/>
      <c r="E178" s="45"/>
    </row>
    <row r="179" spans="1:5" x14ac:dyDescent="0.3">
      <c r="A179" s="73">
        <f t="shared" si="4"/>
        <v>46493</v>
      </c>
      <c r="B179" s="47"/>
      <c r="C179" s="61"/>
      <c r="D179" s="62"/>
      <c r="E179" s="45"/>
    </row>
    <row r="180" spans="1:5" x14ac:dyDescent="0.3">
      <c r="A180" s="73">
        <f t="shared" si="4"/>
        <v>46507</v>
      </c>
      <c r="B180" s="47"/>
      <c r="C180" s="61"/>
      <c r="D180" s="62"/>
      <c r="E180" s="45"/>
    </row>
    <row r="181" spans="1:5" x14ac:dyDescent="0.3">
      <c r="A181" s="51">
        <f t="shared" si="4"/>
        <v>46521</v>
      </c>
      <c r="B181" s="52"/>
      <c r="C181" s="53"/>
      <c r="D181" s="59"/>
    </row>
    <row r="182" spans="1:5" x14ac:dyDescent="0.3">
      <c r="A182" s="51">
        <f t="shared" si="4"/>
        <v>46535</v>
      </c>
      <c r="B182" s="52"/>
      <c r="C182" s="53"/>
      <c r="D182" s="59"/>
    </row>
    <row r="183" spans="1:5" x14ac:dyDescent="0.3">
      <c r="A183" s="51">
        <f t="shared" si="4"/>
        <v>46549</v>
      </c>
      <c r="B183" s="52"/>
      <c r="C183" s="53"/>
      <c r="D183" s="59"/>
    </row>
    <row r="184" spans="1:5" ht="14.4" thickBot="1" x14ac:dyDescent="0.35">
      <c r="A184" s="74">
        <f t="shared" si="4"/>
        <v>46563</v>
      </c>
      <c r="B184" s="64"/>
      <c r="C184" s="53"/>
      <c r="D184" s="59"/>
    </row>
    <row r="185" spans="1:5" ht="14.4" thickTop="1" x14ac:dyDescent="0.3">
      <c r="A185" s="82">
        <f t="shared" si="4"/>
        <v>46577</v>
      </c>
      <c r="B185" s="83"/>
      <c r="C185" s="53"/>
      <c r="D185" s="59"/>
    </row>
    <row r="186" spans="1:5" ht="14.4" thickBot="1" x14ac:dyDescent="0.35">
      <c r="A186" s="84">
        <f t="shared" si="4"/>
        <v>46591</v>
      </c>
      <c r="B186" s="85"/>
      <c r="C186" s="86"/>
      <c r="D186" s="59"/>
    </row>
    <row r="187" spans="1:5" ht="14.4" thickTop="1" x14ac:dyDescent="0.3">
      <c r="A187" s="48">
        <f t="shared" si="4"/>
        <v>46605</v>
      </c>
      <c r="B187" s="49"/>
      <c r="C187" s="50"/>
      <c r="D187" s="59"/>
    </row>
    <row r="188" spans="1:5" ht="14.4" thickBot="1" x14ac:dyDescent="0.35">
      <c r="A188" s="68">
        <f t="shared" si="4"/>
        <v>46619</v>
      </c>
      <c r="B188" s="69"/>
      <c r="C188" s="70"/>
      <c r="D188" s="71"/>
    </row>
    <row r="189" spans="1:5" ht="14.4" thickTop="1" x14ac:dyDescent="0.3">
      <c r="A189" s="72">
        <f t="shared" si="4"/>
        <v>46633</v>
      </c>
      <c r="B189" s="55"/>
      <c r="C189" s="56"/>
      <c r="D189" s="57"/>
    </row>
    <row r="190" spans="1:5" x14ac:dyDescent="0.3">
      <c r="A190" s="51">
        <f t="shared" si="4"/>
        <v>46647</v>
      </c>
      <c r="B190" s="52"/>
      <c r="C190" s="53"/>
      <c r="D190" s="59"/>
    </row>
    <row r="191" spans="1:5" x14ac:dyDescent="0.3">
      <c r="A191" s="73">
        <f t="shared" si="4"/>
        <v>46661</v>
      </c>
      <c r="B191" s="47"/>
      <c r="C191" s="61"/>
      <c r="D191" s="62"/>
      <c r="E191" s="45"/>
    </row>
    <row r="192" spans="1:5" x14ac:dyDescent="0.3">
      <c r="A192" s="73">
        <f t="shared" si="4"/>
        <v>46675</v>
      </c>
      <c r="B192" s="47"/>
      <c r="C192" s="61"/>
      <c r="D192" s="62"/>
      <c r="E192" s="45"/>
    </row>
    <row r="193" spans="1:5" x14ac:dyDescent="0.3">
      <c r="A193" s="73">
        <f t="shared" si="4"/>
        <v>46689</v>
      </c>
      <c r="B193" s="47"/>
      <c r="C193" s="61"/>
      <c r="D193" s="62"/>
      <c r="E193" s="45"/>
    </row>
    <row r="194" spans="1:5" x14ac:dyDescent="0.3">
      <c r="A194" s="51">
        <f t="shared" si="4"/>
        <v>46703</v>
      </c>
      <c r="B194" s="52"/>
      <c r="C194" s="53"/>
      <c r="D194" s="59"/>
    </row>
    <row r="195" spans="1:5" x14ac:dyDescent="0.3">
      <c r="A195" s="51">
        <f t="shared" ref="A195:A258" si="5">DATE(YEAR(A194),MONTH(A194),DAY(A194)+14)</f>
        <v>46717</v>
      </c>
      <c r="B195" s="52"/>
      <c r="C195" s="53"/>
      <c r="D195" s="59"/>
    </row>
    <row r="196" spans="1:5" x14ac:dyDescent="0.3">
      <c r="A196" s="51">
        <f t="shared" si="5"/>
        <v>46731</v>
      </c>
      <c r="B196" s="52"/>
      <c r="C196" s="53"/>
      <c r="D196" s="59"/>
    </row>
    <row r="197" spans="1:5" x14ac:dyDescent="0.3">
      <c r="A197" s="51">
        <f t="shared" si="5"/>
        <v>46745</v>
      </c>
      <c r="B197" s="52"/>
      <c r="C197" s="53"/>
      <c r="D197" s="59"/>
    </row>
    <row r="198" spans="1:5" x14ac:dyDescent="0.3">
      <c r="A198" s="51">
        <f t="shared" si="5"/>
        <v>46759</v>
      </c>
      <c r="B198" s="52"/>
      <c r="C198" s="53"/>
      <c r="D198" s="59"/>
    </row>
    <row r="199" spans="1:5" x14ac:dyDescent="0.3">
      <c r="A199" s="51">
        <f t="shared" si="5"/>
        <v>46773</v>
      </c>
      <c r="B199" s="52"/>
      <c r="C199" s="53"/>
      <c r="D199" s="59"/>
    </row>
    <row r="200" spans="1:5" x14ac:dyDescent="0.3">
      <c r="A200" s="51">
        <f t="shared" si="5"/>
        <v>46787</v>
      </c>
      <c r="B200" s="52"/>
      <c r="C200" s="53"/>
      <c r="D200" s="59"/>
    </row>
    <row r="201" spans="1:5" x14ac:dyDescent="0.3">
      <c r="A201" s="51">
        <f t="shared" si="5"/>
        <v>46801</v>
      </c>
      <c r="B201" s="52"/>
      <c r="C201" s="53"/>
      <c r="D201" s="59"/>
    </row>
    <row r="202" spans="1:5" x14ac:dyDescent="0.3">
      <c r="A202" s="73">
        <f t="shared" si="5"/>
        <v>46815</v>
      </c>
      <c r="B202" s="47"/>
      <c r="C202" s="61"/>
      <c r="D202" s="62"/>
      <c r="E202" s="45"/>
    </row>
    <row r="203" spans="1:5" x14ac:dyDescent="0.3">
      <c r="A203" s="73">
        <f t="shared" si="5"/>
        <v>46829</v>
      </c>
      <c r="B203" s="47"/>
      <c r="C203" s="61"/>
      <c r="D203" s="62"/>
      <c r="E203" s="45"/>
    </row>
    <row r="204" spans="1:5" x14ac:dyDescent="0.3">
      <c r="A204" s="73">
        <f t="shared" si="5"/>
        <v>46843</v>
      </c>
      <c r="B204" s="47"/>
      <c r="C204" s="61"/>
      <c r="D204" s="62"/>
      <c r="E204" s="45"/>
    </row>
    <row r="205" spans="1:5" x14ac:dyDescent="0.3">
      <c r="A205" s="51">
        <f t="shared" si="5"/>
        <v>46857</v>
      </c>
      <c r="B205" s="52"/>
      <c r="C205" s="53"/>
      <c r="D205" s="59"/>
    </row>
    <row r="206" spans="1:5" x14ac:dyDescent="0.3">
      <c r="A206" s="51">
        <f t="shared" si="5"/>
        <v>46871</v>
      </c>
      <c r="B206" s="52"/>
      <c r="C206" s="53"/>
      <c r="D206" s="59"/>
    </row>
    <row r="207" spans="1:5" x14ac:dyDescent="0.3">
      <c r="A207" s="51">
        <f t="shared" si="5"/>
        <v>46885</v>
      </c>
      <c r="B207" s="52"/>
      <c r="C207" s="53"/>
      <c r="D207" s="59"/>
    </row>
    <row r="208" spans="1:5" x14ac:dyDescent="0.3">
      <c r="A208" s="51">
        <f t="shared" si="5"/>
        <v>46899</v>
      </c>
      <c r="B208" s="52"/>
      <c r="C208" s="53"/>
      <c r="D208" s="59"/>
    </row>
    <row r="209" spans="1:5" x14ac:dyDescent="0.3">
      <c r="A209" s="51">
        <f t="shared" si="5"/>
        <v>46913</v>
      </c>
      <c r="B209" s="52"/>
      <c r="C209" s="53"/>
      <c r="D209" s="59"/>
    </row>
    <row r="210" spans="1:5" ht="14.4" thickBot="1" x14ac:dyDescent="0.35">
      <c r="A210" s="74">
        <f t="shared" si="5"/>
        <v>46927</v>
      </c>
      <c r="B210" s="64"/>
      <c r="C210" s="53"/>
      <c r="D210" s="59"/>
    </row>
    <row r="211" spans="1:5" ht="14.4" thickTop="1" x14ac:dyDescent="0.3">
      <c r="A211" s="82">
        <f t="shared" si="5"/>
        <v>46941</v>
      </c>
      <c r="B211" s="83"/>
      <c r="C211" s="53"/>
      <c r="D211" s="59"/>
    </row>
    <row r="212" spans="1:5" ht="14.4" thickBot="1" x14ac:dyDescent="0.35">
      <c r="A212" s="84">
        <f t="shared" si="5"/>
        <v>46955</v>
      </c>
      <c r="B212" s="85"/>
      <c r="C212" s="86"/>
      <c r="D212" s="59"/>
    </row>
    <row r="213" spans="1:5" ht="14.4" thickTop="1" x14ac:dyDescent="0.3">
      <c r="A213" s="48">
        <f t="shared" si="5"/>
        <v>46969</v>
      </c>
      <c r="B213" s="49"/>
      <c r="C213" s="50"/>
      <c r="D213" s="59"/>
    </row>
    <row r="214" spans="1:5" ht="14.4" thickBot="1" x14ac:dyDescent="0.35">
      <c r="A214" s="68">
        <f t="shared" si="5"/>
        <v>46983</v>
      </c>
      <c r="B214" s="69"/>
      <c r="C214" s="70"/>
      <c r="D214" s="71"/>
    </row>
    <row r="215" spans="1:5" ht="14.4" thickTop="1" x14ac:dyDescent="0.3">
      <c r="A215" s="87">
        <f t="shared" si="5"/>
        <v>46997</v>
      </c>
      <c r="B215" s="88"/>
      <c r="C215" s="89"/>
      <c r="D215" s="90"/>
      <c r="E215" s="45"/>
    </row>
    <row r="216" spans="1:5" x14ac:dyDescent="0.3">
      <c r="A216" s="73">
        <f t="shared" si="5"/>
        <v>47011</v>
      </c>
      <c r="B216" s="47"/>
      <c r="C216" s="61"/>
      <c r="D216" s="91"/>
      <c r="E216" s="45"/>
    </row>
    <row r="217" spans="1:5" x14ac:dyDescent="0.3">
      <c r="A217" s="73">
        <f t="shared" si="5"/>
        <v>47025</v>
      </c>
      <c r="B217" s="47"/>
      <c r="C217" s="61"/>
      <c r="D217" s="91"/>
      <c r="E217" s="45"/>
    </row>
    <row r="218" spans="1:5" x14ac:dyDescent="0.3">
      <c r="A218" s="51">
        <f t="shared" si="5"/>
        <v>47039</v>
      </c>
      <c r="B218" s="52"/>
      <c r="C218" s="53"/>
      <c r="D218" s="59"/>
    </row>
    <row r="219" spans="1:5" x14ac:dyDescent="0.3">
      <c r="A219" s="51">
        <f t="shared" si="5"/>
        <v>47053</v>
      </c>
      <c r="B219" s="52"/>
      <c r="C219" s="53"/>
      <c r="D219" s="59"/>
    </row>
    <row r="220" spans="1:5" x14ac:dyDescent="0.3">
      <c r="A220" s="51">
        <f t="shared" si="5"/>
        <v>47067</v>
      </c>
      <c r="B220" s="52"/>
      <c r="C220" s="53"/>
      <c r="D220" s="59"/>
    </row>
    <row r="221" spans="1:5" x14ac:dyDescent="0.3">
      <c r="A221" s="51">
        <f t="shared" si="5"/>
        <v>47081</v>
      </c>
      <c r="B221" s="52"/>
      <c r="C221" s="53"/>
      <c r="D221" s="59"/>
    </row>
    <row r="222" spans="1:5" x14ac:dyDescent="0.3">
      <c r="A222" s="51">
        <f t="shared" si="5"/>
        <v>47095</v>
      </c>
      <c r="B222" s="52"/>
      <c r="C222" s="53"/>
      <c r="D222" s="59"/>
    </row>
    <row r="223" spans="1:5" x14ac:dyDescent="0.3">
      <c r="A223" s="51">
        <f t="shared" si="5"/>
        <v>47109</v>
      </c>
      <c r="B223" s="52"/>
      <c r="C223" s="53"/>
      <c r="D223" s="59"/>
    </row>
    <row r="224" spans="1:5" x14ac:dyDescent="0.3">
      <c r="A224" s="51">
        <f t="shared" si="5"/>
        <v>47123</v>
      </c>
      <c r="B224" s="52"/>
      <c r="C224" s="53"/>
      <c r="D224" s="59"/>
    </row>
    <row r="225" spans="1:5" x14ac:dyDescent="0.3">
      <c r="A225" s="51">
        <f t="shared" si="5"/>
        <v>47137</v>
      </c>
      <c r="B225" s="52"/>
      <c r="C225" s="53"/>
      <c r="D225" s="59"/>
    </row>
    <row r="226" spans="1:5" x14ac:dyDescent="0.3">
      <c r="A226" s="51">
        <f t="shared" si="5"/>
        <v>47151</v>
      </c>
      <c r="B226" s="52"/>
      <c r="C226" s="53"/>
      <c r="D226" s="59"/>
    </row>
    <row r="227" spans="1:5" x14ac:dyDescent="0.3">
      <c r="A227" s="51">
        <f t="shared" si="5"/>
        <v>47165</v>
      </c>
      <c r="B227" s="52"/>
      <c r="C227" s="53"/>
      <c r="D227" s="59"/>
    </row>
    <row r="228" spans="1:5" x14ac:dyDescent="0.3">
      <c r="A228" s="73">
        <f t="shared" si="5"/>
        <v>47179</v>
      </c>
      <c r="B228" s="47"/>
      <c r="C228" s="61"/>
      <c r="D228" s="91"/>
      <c r="E228" s="45"/>
    </row>
    <row r="229" spans="1:5" x14ac:dyDescent="0.3">
      <c r="A229" s="73">
        <f t="shared" si="5"/>
        <v>47193</v>
      </c>
      <c r="B229" s="47"/>
      <c r="C229" s="61"/>
      <c r="D229" s="91"/>
      <c r="E229" s="45"/>
    </row>
    <row r="230" spans="1:5" x14ac:dyDescent="0.3">
      <c r="A230" s="73">
        <f t="shared" si="5"/>
        <v>47207</v>
      </c>
      <c r="B230" s="47"/>
      <c r="C230" s="61"/>
      <c r="D230" s="91"/>
      <c r="E230" s="45"/>
    </row>
    <row r="231" spans="1:5" x14ac:dyDescent="0.3">
      <c r="A231" s="51">
        <f t="shared" si="5"/>
        <v>47221</v>
      </c>
      <c r="B231" s="52"/>
      <c r="C231" s="53"/>
      <c r="D231" s="59"/>
    </row>
    <row r="232" spans="1:5" x14ac:dyDescent="0.3">
      <c r="A232" s="51">
        <f t="shared" si="5"/>
        <v>47235</v>
      </c>
      <c r="B232" s="52"/>
      <c r="C232" s="53"/>
      <c r="D232" s="59"/>
    </row>
    <row r="233" spans="1:5" x14ac:dyDescent="0.3">
      <c r="A233" s="51">
        <f t="shared" si="5"/>
        <v>47249</v>
      </c>
      <c r="B233" s="52"/>
      <c r="C233" s="53"/>
      <c r="D233" s="59"/>
    </row>
    <row r="234" spans="1:5" x14ac:dyDescent="0.3">
      <c r="A234" s="51">
        <f t="shared" si="5"/>
        <v>47263</v>
      </c>
      <c r="B234" s="52"/>
      <c r="C234" s="53"/>
      <c r="D234" s="59"/>
    </row>
    <row r="235" spans="1:5" x14ac:dyDescent="0.3">
      <c r="A235" s="51">
        <f t="shared" si="5"/>
        <v>47277</v>
      </c>
      <c r="B235" s="52"/>
      <c r="C235" s="53"/>
      <c r="D235" s="59"/>
    </row>
    <row r="236" spans="1:5" ht="14.4" thickBot="1" x14ac:dyDescent="0.35">
      <c r="A236" s="74">
        <f t="shared" si="5"/>
        <v>47291</v>
      </c>
      <c r="B236" s="64"/>
      <c r="C236" s="53"/>
      <c r="D236" s="59"/>
    </row>
    <row r="237" spans="1:5" ht="14.4" thickTop="1" x14ac:dyDescent="0.3">
      <c r="A237" s="82">
        <f t="shared" si="5"/>
        <v>47305</v>
      </c>
      <c r="B237" s="83"/>
      <c r="C237" s="53"/>
      <c r="D237" s="59"/>
    </row>
    <row r="238" spans="1:5" ht="14.4" thickBot="1" x14ac:dyDescent="0.35">
      <c r="A238" s="84">
        <f t="shared" si="5"/>
        <v>47319</v>
      </c>
      <c r="B238" s="85"/>
      <c r="C238" s="86"/>
      <c r="D238" s="59"/>
    </row>
    <row r="239" spans="1:5" ht="14.4" thickTop="1" x14ac:dyDescent="0.3">
      <c r="A239" s="92">
        <f t="shared" si="5"/>
        <v>47333</v>
      </c>
      <c r="B239" s="93"/>
      <c r="C239" s="94"/>
      <c r="D239" s="91"/>
      <c r="E239" s="45"/>
    </row>
    <row r="240" spans="1:5" x14ac:dyDescent="0.3">
      <c r="A240" s="73">
        <f t="shared" si="5"/>
        <v>47347</v>
      </c>
      <c r="B240" s="47"/>
      <c r="C240" s="61"/>
      <c r="D240" s="91"/>
      <c r="E240" s="45"/>
    </row>
    <row r="241" spans="1:5" ht="14.4" thickBot="1" x14ac:dyDescent="0.35">
      <c r="A241" s="95">
        <f t="shared" si="5"/>
        <v>47361</v>
      </c>
      <c r="B241" s="96"/>
      <c r="C241" s="97"/>
      <c r="D241" s="98"/>
      <c r="E241" s="45"/>
    </row>
    <row r="242" spans="1:5" ht="14.4" thickTop="1" x14ac:dyDescent="0.3">
      <c r="A242" s="72">
        <f t="shared" si="5"/>
        <v>47375</v>
      </c>
      <c r="B242" s="55"/>
      <c r="C242" s="56"/>
      <c r="D242" s="57"/>
    </row>
    <row r="243" spans="1:5" x14ac:dyDescent="0.3">
      <c r="A243" s="51">
        <f t="shared" si="5"/>
        <v>47389</v>
      </c>
      <c r="B243" s="52"/>
      <c r="C243" s="53"/>
      <c r="D243" s="59"/>
    </row>
    <row r="244" spans="1:5" x14ac:dyDescent="0.3">
      <c r="A244" s="51">
        <f t="shared" si="5"/>
        <v>47403</v>
      </c>
      <c r="B244" s="52"/>
      <c r="C244" s="53"/>
      <c r="D244" s="59"/>
    </row>
    <row r="245" spans="1:5" x14ac:dyDescent="0.3">
      <c r="A245" s="51">
        <f t="shared" si="5"/>
        <v>47417</v>
      </c>
      <c r="B245" s="52"/>
      <c r="C245" s="53"/>
      <c r="D245" s="59"/>
    </row>
    <row r="246" spans="1:5" x14ac:dyDescent="0.3">
      <c r="A246" s="51">
        <f t="shared" si="5"/>
        <v>47431</v>
      </c>
      <c r="B246" s="52"/>
      <c r="C246" s="53"/>
      <c r="D246" s="59"/>
    </row>
    <row r="247" spans="1:5" x14ac:dyDescent="0.3">
      <c r="A247" s="51">
        <f t="shared" si="5"/>
        <v>47445</v>
      </c>
      <c r="B247" s="52"/>
      <c r="C247" s="53"/>
      <c r="D247" s="59"/>
    </row>
    <row r="248" spans="1:5" x14ac:dyDescent="0.3">
      <c r="A248" s="51">
        <f t="shared" si="5"/>
        <v>47459</v>
      </c>
      <c r="B248" s="52"/>
      <c r="C248" s="53"/>
      <c r="D248" s="59"/>
    </row>
    <row r="249" spans="1:5" x14ac:dyDescent="0.3">
      <c r="A249" s="51">
        <f t="shared" si="5"/>
        <v>47473</v>
      </c>
      <c r="B249" s="52"/>
      <c r="C249" s="53"/>
      <c r="D249" s="59"/>
    </row>
    <row r="250" spans="1:5" x14ac:dyDescent="0.3">
      <c r="A250" s="51">
        <f t="shared" si="5"/>
        <v>47487</v>
      </c>
      <c r="B250" s="52"/>
      <c r="C250" s="53"/>
      <c r="D250" s="59"/>
    </row>
    <row r="251" spans="1:5" x14ac:dyDescent="0.3">
      <c r="A251" s="51">
        <f t="shared" si="5"/>
        <v>47501</v>
      </c>
      <c r="B251" s="52"/>
      <c r="C251" s="53"/>
      <c r="D251" s="59"/>
    </row>
    <row r="252" spans="1:5" x14ac:dyDescent="0.3">
      <c r="A252" s="51">
        <f t="shared" si="5"/>
        <v>47515</v>
      </c>
      <c r="B252" s="52"/>
      <c r="C252" s="53"/>
      <c r="D252" s="59"/>
    </row>
    <row r="253" spans="1:5" x14ac:dyDescent="0.3">
      <c r="A253" s="51">
        <f t="shared" si="5"/>
        <v>47529</v>
      </c>
      <c r="B253" s="52"/>
      <c r="C253" s="53"/>
      <c r="D253" s="59"/>
    </row>
    <row r="254" spans="1:5" x14ac:dyDescent="0.3">
      <c r="A254" s="73">
        <f t="shared" si="5"/>
        <v>47543</v>
      </c>
      <c r="B254" s="47"/>
      <c r="C254" s="61"/>
      <c r="D254" s="62"/>
      <c r="E254" s="45"/>
    </row>
    <row r="255" spans="1:5" x14ac:dyDescent="0.3">
      <c r="A255" s="73">
        <f t="shared" si="5"/>
        <v>47557</v>
      </c>
      <c r="B255" s="47"/>
      <c r="C255" s="61"/>
      <c r="D255" s="62"/>
      <c r="E255" s="45"/>
    </row>
    <row r="256" spans="1:5" x14ac:dyDescent="0.3">
      <c r="A256" s="73">
        <f t="shared" si="5"/>
        <v>47571</v>
      </c>
      <c r="B256" s="47"/>
      <c r="C256" s="61"/>
      <c r="D256" s="62"/>
      <c r="E256" s="45"/>
    </row>
    <row r="257" spans="1:5" x14ac:dyDescent="0.3">
      <c r="A257" s="51">
        <f t="shared" si="5"/>
        <v>47585</v>
      </c>
      <c r="B257" s="52"/>
      <c r="C257" s="53"/>
      <c r="D257" s="59"/>
    </row>
    <row r="258" spans="1:5" x14ac:dyDescent="0.3">
      <c r="A258" s="51">
        <f t="shared" si="5"/>
        <v>47599</v>
      </c>
      <c r="B258" s="52"/>
      <c r="C258" s="53"/>
      <c r="D258" s="59"/>
    </row>
    <row r="259" spans="1:5" x14ac:dyDescent="0.3">
      <c r="A259" s="51">
        <f t="shared" ref="A259:A322" si="6">DATE(YEAR(A258),MONTH(A258),DAY(A258)+14)</f>
        <v>47613</v>
      </c>
      <c r="B259" s="52"/>
      <c r="C259" s="53"/>
      <c r="D259" s="59"/>
    </row>
    <row r="260" spans="1:5" x14ac:dyDescent="0.3">
      <c r="A260" s="51">
        <f t="shared" si="6"/>
        <v>47627</v>
      </c>
      <c r="B260" s="52"/>
      <c r="C260" s="53"/>
      <c r="D260" s="59"/>
    </row>
    <row r="261" spans="1:5" x14ac:dyDescent="0.3">
      <c r="A261" s="51">
        <f t="shared" si="6"/>
        <v>47641</v>
      </c>
      <c r="B261" s="52"/>
      <c r="C261" s="53"/>
      <c r="D261" s="59"/>
    </row>
    <row r="262" spans="1:5" ht="14.4" thickBot="1" x14ac:dyDescent="0.35">
      <c r="A262" s="74">
        <f t="shared" si="6"/>
        <v>47655</v>
      </c>
      <c r="B262" s="64"/>
      <c r="C262" s="53"/>
      <c r="D262" s="59"/>
    </row>
    <row r="263" spans="1:5" ht="14.4" thickTop="1" x14ac:dyDescent="0.3">
      <c r="A263" s="82">
        <f t="shared" si="6"/>
        <v>47669</v>
      </c>
      <c r="B263" s="83"/>
      <c r="C263" s="53"/>
      <c r="D263" s="59"/>
    </row>
    <row r="264" spans="1:5" ht="14.4" thickBot="1" x14ac:dyDescent="0.35">
      <c r="A264" s="84">
        <f t="shared" si="6"/>
        <v>47683</v>
      </c>
      <c r="B264" s="85"/>
      <c r="C264" s="86"/>
      <c r="D264" s="59"/>
    </row>
    <row r="265" spans="1:5" ht="14.4" thickTop="1" x14ac:dyDescent="0.3">
      <c r="A265" s="92">
        <f t="shared" si="6"/>
        <v>47697</v>
      </c>
      <c r="B265" s="93"/>
      <c r="C265" s="94"/>
      <c r="D265" s="62"/>
      <c r="E265" s="45"/>
    </row>
    <row r="266" spans="1:5" x14ac:dyDescent="0.3">
      <c r="A266" s="73">
        <f t="shared" si="6"/>
        <v>47711</v>
      </c>
      <c r="B266" s="47"/>
      <c r="C266" s="61"/>
      <c r="D266" s="62"/>
      <c r="E266" s="45"/>
    </row>
    <row r="267" spans="1:5" ht="14.4" thickBot="1" x14ac:dyDescent="0.35">
      <c r="A267" s="95">
        <f t="shared" si="6"/>
        <v>47725</v>
      </c>
      <c r="B267" s="96"/>
      <c r="C267" s="97"/>
      <c r="D267" s="99"/>
      <c r="E267" s="45"/>
    </row>
    <row r="268" spans="1:5" ht="14.4" thickTop="1" x14ac:dyDescent="0.3">
      <c r="A268" s="72">
        <f t="shared" si="6"/>
        <v>47739</v>
      </c>
      <c r="B268" s="55"/>
      <c r="C268" s="56"/>
      <c r="D268" s="57"/>
    </row>
    <row r="269" spans="1:5" x14ac:dyDescent="0.3">
      <c r="A269" s="51">
        <f t="shared" si="6"/>
        <v>47753</v>
      </c>
      <c r="B269" s="52"/>
      <c r="C269" s="53"/>
      <c r="D269" s="59"/>
    </row>
    <row r="270" spans="1:5" x14ac:dyDescent="0.3">
      <c r="A270" s="51">
        <f t="shared" si="6"/>
        <v>47767</v>
      </c>
      <c r="B270" s="52"/>
      <c r="C270" s="53"/>
      <c r="D270" s="59"/>
    </row>
    <row r="271" spans="1:5" x14ac:dyDescent="0.3">
      <c r="A271" s="51">
        <f t="shared" si="6"/>
        <v>47781</v>
      </c>
      <c r="B271" s="52"/>
      <c r="C271" s="53"/>
      <c r="D271" s="59"/>
    </row>
    <row r="272" spans="1:5" x14ac:dyDescent="0.3">
      <c r="A272" s="51">
        <f t="shared" si="6"/>
        <v>47795</v>
      </c>
      <c r="B272" s="52"/>
      <c r="C272" s="53"/>
      <c r="D272" s="59"/>
    </row>
    <row r="273" spans="1:5" x14ac:dyDescent="0.3">
      <c r="A273" s="51">
        <f t="shared" si="6"/>
        <v>47809</v>
      </c>
      <c r="B273" s="52"/>
      <c r="C273" s="53"/>
      <c r="D273" s="59"/>
    </row>
    <row r="274" spans="1:5" x14ac:dyDescent="0.3">
      <c r="A274" s="51">
        <f t="shared" si="6"/>
        <v>47823</v>
      </c>
      <c r="B274" s="52"/>
      <c r="C274" s="53"/>
      <c r="D274" s="59"/>
    </row>
    <row r="275" spans="1:5" x14ac:dyDescent="0.3">
      <c r="A275" s="51">
        <f t="shared" si="6"/>
        <v>47837</v>
      </c>
      <c r="B275" s="52"/>
      <c r="C275" s="53"/>
      <c r="D275" s="59"/>
    </row>
    <row r="276" spans="1:5" x14ac:dyDescent="0.3">
      <c r="A276" s="73">
        <f t="shared" si="6"/>
        <v>47851</v>
      </c>
      <c r="B276" s="47"/>
      <c r="C276" s="61"/>
      <c r="D276" s="62"/>
      <c r="E276" s="45"/>
    </row>
    <row r="277" spans="1:5" x14ac:dyDescent="0.3">
      <c r="A277" s="73">
        <f t="shared" si="6"/>
        <v>47865</v>
      </c>
      <c r="B277" s="47"/>
      <c r="C277" s="61"/>
      <c r="D277" s="62"/>
      <c r="E277" s="45"/>
    </row>
    <row r="278" spans="1:5" x14ac:dyDescent="0.3">
      <c r="A278" s="73">
        <f t="shared" si="6"/>
        <v>47879</v>
      </c>
      <c r="B278" s="47"/>
      <c r="C278" s="61"/>
      <c r="D278" s="62"/>
      <c r="E278" s="45"/>
    </row>
    <row r="279" spans="1:5" x14ac:dyDescent="0.3">
      <c r="A279" s="51">
        <f t="shared" si="6"/>
        <v>47893</v>
      </c>
      <c r="B279" s="52"/>
      <c r="C279" s="53"/>
      <c r="D279" s="59"/>
    </row>
    <row r="280" spans="1:5" x14ac:dyDescent="0.3">
      <c r="A280" s="51">
        <f t="shared" si="6"/>
        <v>47907</v>
      </c>
      <c r="B280" s="52"/>
      <c r="C280" s="53"/>
      <c r="D280" s="59"/>
    </row>
    <row r="281" spans="1:5" x14ac:dyDescent="0.3">
      <c r="A281" s="51">
        <f t="shared" si="6"/>
        <v>47921</v>
      </c>
      <c r="B281" s="52"/>
      <c r="C281" s="53"/>
      <c r="D281" s="59"/>
    </row>
    <row r="282" spans="1:5" x14ac:dyDescent="0.3">
      <c r="A282" s="51">
        <f t="shared" si="6"/>
        <v>47935</v>
      </c>
      <c r="B282" s="52"/>
      <c r="C282" s="53"/>
      <c r="D282" s="59"/>
    </row>
    <row r="283" spans="1:5" x14ac:dyDescent="0.3">
      <c r="A283" s="51">
        <f t="shared" si="6"/>
        <v>47949</v>
      </c>
      <c r="B283" s="52"/>
      <c r="C283" s="53"/>
      <c r="D283" s="59"/>
    </row>
    <row r="284" spans="1:5" x14ac:dyDescent="0.3">
      <c r="A284" s="51">
        <f t="shared" si="6"/>
        <v>47963</v>
      </c>
      <c r="B284" s="52"/>
      <c r="C284" s="53"/>
      <c r="D284" s="59"/>
    </row>
    <row r="285" spans="1:5" x14ac:dyDescent="0.3">
      <c r="A285" s="51">
        <f t="shared" si="6"/>
        <v>47977</v>
      </c>
      <c r="B285" s="52"/>
      <c r="C285" s="53"/>
      <c r="D285" s="59"/>
    </row>
    <row r="286" spans="1:5" x14ac:dyDescent="0.3">
      <c r="A286" s="51">
        <f t="shared" si="6"/>
        <v>47991</v>
      </c>
      <c r="B286" s="52"/>
      <c r="C286" s="53"/>
      <c r="D286" s="59"/>
    </row>
    <row r="287" spans="1:5" x14ac:dyDescent="0.3">
      <c r="A287" s="51">
        <f t="shared" si="6"/>
        <v>48005</v>
      </c>
      <c r="B287" s="52"/>
      <c r="C287" s="53"/>
      <c r="D287" s="59"/>
    </row>
    <row r="288" spans="1:5" ht="14.4" thickBot="1" x14ac:dyDescent="0.35">
      <c r="A288" s="74">
        <f t="shared" si="6"/>
        <v>48019</v>
      </c>
      <c r="B288" s="64"/>
      <c r="C288" s="53"/>
      <c r="D288" s="59"/>
    </row>
    <row r="289" spans="1:5" ht="14.4" thickTop="1" x14ac:dyDescent="0.3">
      <c r="A289" s="82">
        <f t="shared" si="6"/>
        <v>48033</v>
      </c>
      <c r="B289" s="83"/>
      <c r="C289" s="53"/>
      <c r="D289" s="59"/>
    </row>
    <row r="290" spans="1:5" ht="14.4" thickBot="1" x14ac:dyDescent="0.35">
      <c r="A290" s="84">
        <f t="shared" si="6"/>
        <v>48047</v>
      </c>
      <c r="B290" s="85"/>
      <c r="C290" s="86"/>
      <c r="D290" s="59"/>
    </row>
    <row r="291" spans="1:5" ht="14.4" thickTop="1" x14ac:dyDescent="0.3">
      <c r="A291" s="92">
        <f t="shared" si="6"/>
        <v>48061</v>
      </c>
      <c r="B291" s="93"/>
      <c r="C291" s="100"/>
      <c r="D291" s="62"/>
      <c r="E291" s="45"/>
    </row>
    <row r="292" spans="1:5" x14ac:dyDescent="0.3">
      <c r="A292" s="73">
        <f t="shared" si="6"/>
        <v>48075</v>
      </c>
      <c r="B292" s="47"/>
      <c r="C292" s="101"/>
      <c r="D292" s="62"/>
      <c r="E292" s="45"/>
    </row>
    <row r="293" spans="1:5" ht="14.4" thickBot="1" x14ac:dyDescent="0.35">
      <c r="A293" s="95">
        <f t="shared" si="6"/>
        <v>48089</v>
      </c>
      <c r="B293" s="96"/>
      <c r="C293" s="102"/>
      <c r="D293" s="99"/>
      <c r="E293" s="45"/>
    </row>
    <row r="294" spans="1:5" ht="14.4" thickTop="1" x14ac:dyDescent="0.3">
      <c r="A294" s="72">
        <f t="shared" si="6"/>
        <v>48103</v>
      </c>
      <c r="B294" s="55"/>
      <c r="C294" s="56"/>
      <c r="D294" s="57"/>
    </row>
    <row r="295" spans="1:5" x14ac:dyDescent="0.3">
      <c r="A295" s="51">
        <f t="shared" si="6"/>
        <v>48117</v>
      </c>
      <c r="B295" s="52"/>
      <c r="C295" s="53"/>
      <c r="D295" s="59"/>
    </row>
    <row r="296" spans="1:5" x14ac:dyDescent="0.3">
      <c r="A296" s="51">
        <f t="shared" si="6"/>
        <v>48131</v>
      </c>
      <c r="B296" s="52"/>
      <c r="C296" s="53"/>
      <c r="D296" s="59"/>
    </row>
    <row r="297" spans="1:5" x14ac:dyDescent="0.3">
      <c r="A297" s="51">
        <f t="shared" si="6"/>
        <v>48145</v>
      </c>
      <c r="B297" s="52"/>
      <c r="C297" s="53"/>
      <c r="D297" s="59"/>
    </row>
    <row r="298" spans="1:5" x14ac:dyDescent="0.3">
      <c r="A298" s="51">
        <f t="shared" si="6"/>
        <v>48159</v>
      </c>
      <c r="B298" s="52"/>
      <c r="C298" s="53"/>
      <c r="D298" s="59"/>
    </row>
    <row r="299" spans="1:5" x14ac:dyDescent="0.3">
      <c r="A299" s="51">
        <f t="shared" si="6"/>
        <v>48173</v>
      </c>
      <c r="B299" s="52"/>
      <c r="C299" s="53"/>
      <c r="D299" s="59"/>
    </row>
    <row r="300" spans="1:5" x14ac:dyDescent="0.3">
      <c r="A300" s="51">
        <f t="shared" si="6"/>
        <v>48187</v>
      </c>
      <c r="B300" s="52"/>
      <c r="C300" s="53"/>
      <c r="D300" s="59"/>
    </row>
    <row r="301" spans="1:5" x14ac:dyDescent="0.3">
      <c r="A301" s="51">
        <f t="shared" si="6"/>
        <v>48201</v>
      </c>
      <c r="B301" s="52"/>
      <c r="C301" s="53"/>
      <c r="D301" s="59"/>
    </row>
    <row r="302" spans="1:5" x14ac:dyDescent="0.3">
      <c r="A302" s="73">
        <f t="shared" si="6"/>
        <v>48215</v>
      </c>
      <c r="B302" s="47"/>
      <c r="C302" s="101"/>
      <c r="D302" s="62"/>
      <c r="E302" s="45"/>
    </row>
    <row r="303" spans="1:5" x14ac:dyDescent="0.3">
      <c r="A303" s="73">
        <f t="shared" si="6"/>
        <v>48229</v>
      </c>
      <c r="B303" s="47"/>
      <c r="C303" s="101"/>
      <c r="D303" s="62"/>
      <c r="E303" s="45"/>
    </row>
    <row r="304" spans="1:5" x14ac:dyDescent="0.3">
      <c r="A304" s="73">
        <f t="shared" si="6"/>
        <v>48243</v>
      </c>
      <c r="B304" s="47"/>
      <c r="C304" s="101"/>
      <c r="D304" s="62"/>
      <c r="E304" s="45"/>
    </row>
    <row r="305" spans="1:5" x14ac:dyDescent="0.3">
      <c r="A305" s="51">
        <f t="shared" si="6"/>
        <v>48257</v>
      </c>
      <c r="B305" s="52"/>
      <c r="C305" s="53"/>
      <c r="D305" s="59"/>
    </row>
    <row r="306" spans="1:5" x14ac:dyDescent="0.3">
      <c r="A306" s="51">
        <f t="shared" si="6"/>
        <v>48271</v>
      </c>
      <c r="B306" s="52"/>
      <c r="C306" s="53"/>
      <c r="D306" s="59"/>
    </row>
    <row r="307" spans="1:5" x14ac:dyDescent="0.3">
      <c r="A307" s="51">
        <f t="shared" si="6"/>
        <v>48285</v>
      </c>
      <c r="B307" s="52"/>
      <c r="C307" s="53"/>
      <c r="D307" s="59"/>
    </row>
    <row r="308" spans="1:5" x14ac:dyDescent="0.3">
      <c r="A308" s="51">
        <f t="shared" si="6"/>
        <v>48299</v>
      </c>
      <c r="B308" s="52"/>
      <c r="C308" s="53"/>
      <c r="D308" s="59"/>
    </row>
    <row r="309" spans="1:5" x14ac:dyDescent="0.3">
      <c r="A309" s="51">
        <f t="shared" si="6"/>
        <v>48313</v>
      </c>
      <c r="B309" s="52"/>
      <c r="C309" s="53"/>
      <c r="D309" s="59"/>
    </row>
    <row r="310" spans="1:5" x14ac:dyDescent="0.3">
      <c r="A310" s="51">
        <f t="shared" si="6"/>
        <v>48327</v>
      </c>
      <c r="B310" s="52"/>
      <c r="C310" s="53"/>
      <c r="D310" s="59"/>
    </row>
    <row r="311" spans="1:5" x14ac:dyDescent="0.3">
      <c r="A311" s="51">
        <f t="shared" si="6"/>
        <v>48341</v>
      </c>
      <c r="B311" s="52"/>
      <c r="C311" s="53"/>
      <c r="D311" s="59"/>
    </row>
    <row r="312" spans="1:5" x14ac:dyDescent="0.3">
      <c r="A312" s="51">
        <f t="shared" si="6"/>
        <v>48355</v>
      </c>
      <c r="B312" s="52"/>
      <c r="C312" s="53"/>
      <c r="D312" s="59"/>
    </row>
    <row r="313" spans="1:5" x14ac:dyDescent="0.3">
      <c r="A313" s="51">
        <f t="shared" si="6"/>
        <v>48369</v>
      </c>
      <c r="B313" s="52"/>
      <c r="C313" s="53"/>
      <c r="D313" s="59"/>
    </row>
    <row r="314" spans="1:5" ht="14.4" thickBot="1" x14ac:dyDescent="0.35">
      <c r="A314" s="74">
        <f t="shared" si="6"/>
        <v>48383</v>
      </c>
      <c r="B314" s="64"/>
      <c r="C314" s="53"/>
      <c r="D314" s="59"/>
    </row>
    <row r="315" spans="1:5" ht="14.4" thickTop="1" x14ac:dyDescent="0.3">
      <c r="A315" s="75">
        <f t="shared" si="6"/>
        <v>48397</v>
      </c>
      <c r="B315" s="44"/>
      <c r="C315" s="101"/>
      <c r="D315" s="62"/>
      <c r="E315" s="45"/>
    </row>
    <row r="316" spans="1:5" x14ac:dyDescent="0.3">
      <c r="A316" s="73">
        <f t="shared" si="6"/>
        <v>48411</v>
      </c>
      <c r="B316" s="47"/>
      <c r="C316" s="101"/>
      <c r="D316" s="62"/>
      <c r="E316" s="45"/>
    </row>
    <row r="317" spans="1:5" ht="14.4" thickBot="1" x14ac:dyDescent="0.35">
      <c r="A317" s="78">
        <f t="shared" si="6"/>
        <v>48425</v>
      </c>
      <c r="B317" s="66"/>
      <c r="C317" s="103"/>
      <c r="D317" s="62"/>
      <c r="E317" s="45"/>
    </row>
    <row r="318" spans="1:5" ht="14.4" thickTop="1" x14ac:dyDescent="0.3">
      <c r="A318" s="48">
        <f t="shared" si="6"/>
        <v>48439</v>
      </c>
      <c r="B318" s="49"/>
      <c r="C318" s="50"/>
      <c r="D318" s="59"/>
    </row>
    <row r="319" spans="1:5" ht="14.4" thickBot="1" x14ac:dyDescent="0.35">
      <c r="A319" s="68">
        <f t="shared" si="6"/>
        <v>48453</v>
      </c>
      <c r="B319" s="69"/>
      <c r="C319" s="70"/>
      <c r="D319" s="71"/>
    </row>
    <row r="320" spans="1:5" ht="14.4" thickTop="1" x14ac:dyDescent="0.3">
      <c r="A320" s="72">
        <f t="shared" si="6"/>
        <v>48467</v>
      </c>
      <c r="B320" s="55"/>
      <c r="C320" s="56"/>
      <c r="D320" s="57"/>
    </row>
    <row r="321" spans="1:5" x14ac:dyDescent="0.3">
      <c r="A321" s="51">
        <f t="shared" si="6"/>
        <v>48481</v>
      </c>
      <c r="B321" s="52"/>
      <c r="C321" s="53"/>
      <c r="D321" s="59"/>
    </row>
    <row r="322" spans="1:5" x14ac:dyDescent="0.3">
      <c r="A322" s="51">
        <f t="shared" si="6"/>
        <v>48495</v>
      </c>
      <c r="B322" s="52"/>
      <c r="C322" s="53"/>
      <c r="D322" s="59"/>
    </row>
    <row r="323" spans="1:5" x14ac:dyDescent="0.3">
      <c r="A323" s="51">
        <f t="shared" ref="A323:A371" si="7">DATE(YEAR(A322),MONTH(A322),DAY(A322)+14)</f>
        <v>48509</v>
      </c>
      <c r="B323" s="52"/>
      <c r="C323" s="53"/>
      <c r="D323" s="59"/>
    </row>
    <row r="324" spans="1:5" x14ac:dyDescent="0.3">
      <c r="A324" s="51">
        <f t="shared" si="7"/>
        <v>48523</v>
      </c>
      <c r="B324" s="52"/>
      <c r="C324" s="53"/>
      <c r="D324" s="59"/>
    </row>
    <row r="325" spans="1:5" x14ac:dyDescent="0.3">
      <c r="A325" s="51">
        <f t="shared" si="7"/>
        <v>48537</v>
      </c>
      <c r="B325" s="52"/>
      <c r="C325" s="53"/>
      <c r="D325" s="59"/>
    </row>
    <row r="326" spans="1:5" x14ac:dyDescent="0.3">
      <c r="A326" s="73">
        <f t="shared" si="7"/>
        <v>48551</v>
      </c>
      <c r="B326" s="47"/>
      <c r="C326" s="61"/>
      <c r="D326" s="62"/>
      <c r="E326" s="45"/>
    </row>
    <row r="327" spans="1:5" x14ac:dyDescent="0.3">
      <c r="A327" s="73">
        <f t="shared" si="7"/>
        <v>48565</v>
      </c>
      <c r="B327" s="47"/>
      <c r="C327" s="61"/>
      <c r="D327" s="62"/>
      <c r="E327" s="45"/>
    </row>
    <row r="328" spans="1:5" x14ac:dyDescent="0.3">
      <c r="A328" s="73">
        <f t="shared" si="7"/>
        <v>48579</v>
      </c>
      <c r="B328" s="47"/>
      <c r="C328" s="61"/>
      <c r="D328" s="62"/>
      <c r="E328" s="45"/>
    </row>
    <row r="329" spans="1:5" x14ac:dyDescent="0.3">
      <c r="A329" s="51">
        <f t="shared" si="7"/>
        <v>48593</v>
      </c>
      <c r="B329" s="52"/>
      <c r="C329" s="53"/>
      <c r="D329" s="59"/>
    </row>
    <row r="330" spans="1:5" x14ac:dyDescent="0.3">
      <c r="A330" s="51">
        <f t="shared" si="7"/>
        <v>48607</v>
      </c>
      <c r="B330" s="52"/>
      <c r="C330" s="53"/>
      <c r="D330" s="59"/>
    </row>
    <row r="331" spans="1:5" x14ac:dyDescent="0.3">
      <c r="A331" s="51">
        <f t="shared" si="7"/>
        <v>48621</v>
      </c>
      <c r="B331" s="52"/>
      <c r="C331" s="53"/>
      <c r="D331" s="59"/>
    </row>
    <row r="332" spans="1:5" x14ac:dyDescent="0.3">
      <c r="A332" s="51">
        <f t="shared" si="7"/>
        <v>48635</v>
      </c>
      <c r="B332" s="52"/>
      <c r="C332" s="53"/>
      <c r="D332" s="59"/>
    </row>
    <row r="333" spans="1:5" x14ac:dyDescent="0.3">
      <c r="A333" s="51">
        <f t="shared" si="7"/>
        <v>48649</v>
      </c>
      <c r="B333" s="52"/>
      <c r="C333" s="53"/>
      <c r="D333" s="59"/>
    </row>
    <row r="334" spans="1:5" x14ac:dyDescent="0.3">
      <c r="A334" s="51">
        <f t="shared" si="7"/>
        <v>48663</v>
      </c>
      <c r="B334" s="52"/>
      <c r="C334" s="53"/>
      <c r="D334" s="59"/>
    </row>
    <row r="335" spans="1:5" x14ac:dyDescent="0.3">
      <c r="A335" s="51">
        <f t="shared" si="7"/>
        <v>48677</v>
      </c>
      <c r="B335" s="52"/>
      <c r="C335" s="53"/>
      <c r="D335" s="59"/>
    </row>
    <row r="336" spans="1:5" x14ac:dyDescent="0.3">
      <c r="A336" s="51">
        <f t="shared" si="7"/>
        <v>48691</v>
      </c>
      <c r="B336" s="52"/>
      <c r="C336" s="53"/>
      <c r="D336" s="59"/>
    </row>
    <row r="337" spans="1:5" x14ac:dyDescent="0.3">
      <c r="A337" s="51">
        <f t="shared" si="7"/>
        <v>48705</v>
      </c>
      <c r="B337" s="52"/>
      <c r="C337" s="53"/>
      <c r="D337" s="59"/>
    </row>
    <row r="338" spans="1:5" x14ac:dyDescent="0.3">
      <c r="A338" s="51">
        <f t="shared" si="7"/>
        <v>48719</v>
      </c>
      <c r="B338" s="52"/>
      <c r="C338" s="53"/>
      <c r="D338" s="59"/>
    </row>
    <row r="339" spans="1:5" x14ac:dyDescent="0.3">
      <c r="A339" s="51">
        <f t="shared" si="7"/>
        <v>48733</v>
      </c>
      <c r="B339" s="52"/>
      <c r="C339" s="53"/>
      <c r="D339" s="59"/>
    </row>
    <row r="340" spans="1:5" ht="14.4" thickBot="1" x14ac:dyDescent="0.35">
      <c r="A340" s="74">
        <f t="shared" si="7"/>
        <v>48747</v>
      </c>
      <c r="B340" s="64"/>
      <c r="C340" s="53"/>
      <c r="D340" s="59"/>
    </row>
    <row r="341" spans="1:5" ht="14.4" thickTop="1" x14ac:dyDescent="0.3">
      <c r="A341" s="75">
        <f t="shared" si="7"/>
        <v>48761</v>
      </c>
      <c r="B341" s="76"/>
      <c r="C341" s="61"/>
      <c r="D341" s="62"/>
      <c r="E341" s="45"/>
    </row>
    <row r="342" spans="1:5" x14ac:dyDescent="0.3">
      <c r="A342" s="73">
        <f t="shared" si="7"/>
        <v>48775</v>
      </c>
      <c r="B342" s="77"/>
      <c r="C342" s="61"/>
      <c r="D342" s="62"/>
      <c r="E342" s="45"/>
    </row>
    <row r="343" spans="1:5" ht="14.4" thickBot="1" x14ac:dyDescent="0.35">
      <c r="A343" s="78">
        <f t="shared" si="7"/>
        <v>48789</v>
      </c>
      <c r="B343" s="79"/>
      <c r="C343" s="67"/>
      <c r="D343" s="62"/>
      <c r="E343" s="45"/>
    </row>
    <row r="344" spans="1:5" ht="14.4" thickTop="1" x14ac:dyDescent="0.3">
      <c r="A344" s="48">
        <f t="shared" si="7"/>
        <v>48803</v>
      </c>
      <c r="B344" s="49"/>
      <c r="C344" s="50"/>
      <c r="D344" s="59"/>
    </row>
    <row r="345" spans="1:5" ht="14.4" thickBot="1" x14ac:dyDescent="0.35">
      <c r="A345" s="68">
        <f t="shared" si="7"/>
        <v>48817</v>
      </c>
      <c r="B345" s="69"/>
      <c r="C345" s="70"/>
      <c r="D345" s="71"/>
    </row>
    <row r="346" spans="1:5" ht="14.4" thickTop="1" x14ac:dyDescent="0.3">
      <c r="A346" s="72">
        <f t="shared" si="7"/>
        <v>48831</v>
      </c>
      <c r="B346" s="55"/>
      <c r="C346" s="56"/>
      <c r="D346" s="57"/>
    </row>
    <row r="347" spans="1:5" x14ac:dyDescent="0.3">
      <c r="A347" s="51">
        <f t="shared" si="7"/>
        <v>48845</v>
      </c>
      <c r="B347" s="52"/>
      <c r="C347" s="53"/>
      <c r="D347" s="59"/>
    </row>
    <row r="348" spans="1:5" x14ac:dyDescent="0.3">
      <c r="A348" s="51">
        <f t="shared" si="7"/>
        <v>48859</v>
      </c>
      <c r="B348" s="52"/>
      <c r="C348" s="53"/>
      <c r="D348" s="59"/>
    </row>
    <row r="349" spans="1:5" x14ac:dyDescent="0.3">
      <c r="A349" s="51">
        <f t="shared" si="7"/>
        <v>48873</v>
      </c>
      <c r="B349" s="52"/>
      <c r="C349" s="53"/>
      <c r="D349" s="59"/>
    </row>
    <row r="350" spans="1:5" x14ac:dyDescent="0.3">
      <c r="A350" s="51">
        <f t="shared" si="7"/>
        <v>48887</v>
      </c>
      <c r="B350" s="52"/>
      <c r="C350" s="53"/>
      <c r="D350" s="59"/>
    </row>
    <row r="351" spans="1:5" x14ac:dyDescent="0.3">
      <c r="A351" s="51">
        <f t="shared" si="7"/>
        <v>48901</v>
      </c>
      <c r="B351" s="52"/>
      <c r="C351" s="53"/>
      <c r="D351" s="59"/>
    </row>
    <row r="352" spans="1:5" x14ac:dyDescent="0.3">
      <c r="A352" s="73">
        <f t="shared" si="7"/>
        <v>48915</v>
      </c>
      <c r="B352" s="77"/>
      <c r="C352" s="61"/>
      <c r="D352" s="62"/>
      <c r="E352" s="45"/>
    </row>
    <row r="353" spans="1:5" x14ac:dyDescent="0.3">
      <c r="A353" s="73">
        <f t="shared" si="7"/>
        <v>48929</v>
      </c>
      <c r="B353" s="77"/>
      <c r="C353" s="61"/>
      <c r="D353" s="62"/>
      <c r="E353" s="45"/>
    </row>
    <row r="354" spans="1:5" x14ac:dyDescent="0.3">
      <c r="A354" s="73">
        <f t="shared" si="7"/>
        <v>48943</v>
      </c>
      <c r="B354" s="77"/>
      <c r="C354" s="61"/>
      <c r="D354" s="62"/>
      <c r="E354" s="45"/>
    </row>
    <row r="355" spans="1:5" x14ac:dyDescent="0.3">
      <c r="A355" s="51">
        <f t="shared" si="7"/>
        <v>48957</v>
      </c>
      <c r="B355" s="52"/>
      <c r="C355" s="53"/>
      <c r="D355" s="59"/>
    </row>
    <row r="356" spans="1:5" x14ac:dyDescent="0.3">
      <c r="A356" s="51">
        <f t="shared" si="7"/>
        <v>48971</v>
      </c>
      <c r="B356" s="52"/>
      <c r="C356" s="53"/>
      <c r="D356" s="59"/>
    </row>
    <row r="357" spans="1:5" x14ac:dyDescent="0.3">
      <c r="A357" s="51">
        <f t="shared" si="7"/>
        <v>48985</v>
      </c>
      <c r="B357" s="52"/>
      <c r="C357" s="53"/>
      <c r="D357" s="59"/>
    </row>
    <row r="358" spans="1:5" x14ac:dyDescent="0.3">
      <c r="A358" s="51">
        <f t="shared" si="7"/>
        <v>48999</v>
      </c>
      <c r="B358" s="52"/>
      <c r="C358" s="53"/>
      <c r="D358" s="59"/>
    </row>
    <row r="359" spans="1:5" x14ac:dyDescent="0.3">
      <c r="A359" s="51">
        <f t="shared" si="7"/>
        <v>49013</v>
      </c>
      <c r="B359" s="52"/>
      <c r="C359" s="53"/>
      <c r="D359" s="59"/>
    </row>
    <row r="360" spans="1:5" x14ac:dyDescent="0.3">
      <c r="A360" s="51">
        <f t="shared" si="7"/>
        <v>49027</v>
      </c>
      <c r="B360" s="52"/>
      <c r="C360" s="53"/>
      <c r="D360" s="59"/>
    </row>
    <row r="361" spans="1:5" x14ac:dyDescent="0.3">
      <c r="A361" s="51">
        <f t="shared" si="7"/>
        <v>49041</v>
      </c>
      <c r="B361" s="52"/>
      <c r="C361" s="53"/>
      <c r="D361" s="59"/>
    </row>
    <row r="362" spans="1:5" x14ac:dyDescent="0.3">
      <c r="A362" s="51">
        <f t="shared" si="7"/>
        <v>49055</v>
      </c>
      <c r="B362" s="52"/>
      <c r="C362" s="53"/>
      <c r="D362" s="59"/>
    </row>
    <row r="363" spans="1:5" x14ac:dyDescent="0.3">
      <c r="A363" s="51">
        <f t="shared" si="7"/>
        <v>49069</v>
      </c>
      <c r="B363" s="52"/>
      <c r="C363" s="53"/>
      <c r="D363" s="59"/>
    </row>
    <row r="364" spans="1:5" x14ac:dyDescent="0.3">
      <c r="A364" s="51">
        <f t="shared" si="7"/>
        <v>49083</v>
      </c>
      <c r="B364" s="52"/>
      <c r="C364" s="53"/>
      <c r="D364" s="59"/>
    </row>
    <row r="365" spans="1:5" x14ac:dyDescent="0.3">
      <c r="A365" s="73">
        <f t="shared" si="7"/>
        <v>49097</v>
      </c>
      <c r="B365" s="77"/>
      <c r="C365" s="61"/>
      <c r="D365" s="62"/>
      <c r="E365" s="45"/>
    </row>
    <row r="366" spans="1:5" x14ac:dyDescent="0.3">
      <c r="A366" s="73">
        <f t="shared" si="7"/>
        <v>49111</v>
      </c>
      <c r="B366" s="77"/>
      <c r="C366" s="61"/>
      <c r="D366" s="62"/>
      <c r="E366" s="45"/>
    </row>
    <row r="367" spans="1:5" ht="14.4" thickBot="1" x14ac:dyDescent="0.35">
      <c r="A367" s="80">
        <f t="shared" si="7"/>
        <v>49125</v>
      </c>
      <c r="B367" s="81"/>
      <c r="C367" s="61"/>
      <c r="D367" s="62"/>
      <c r="E367" s="45"/>
    </row>
    <row r="368" spans="1:5" ht="14.4" thickTop="1" x14ac:dyDescent="0.3">
      <c r="A368" s="51">
        <f t="shared" si="7"/>
        <v>49139</v>
      </c>
      <c r="C368" s="53"/>
      <c r="D368" s="59"/>
    </row>
    <row r="369" spans="1:4" ht="14.4" thickBot="1" x14ac:dyDescent="0.35">
      <c r="A369" s="84">
        <f t="shared" si="7"/>
        <v>49153</v>
      </c>
      <c r="B369" s="104"/>
      <c r="C369" s="86"/>
      <c r="D369" s="59"/>
    </row>
    <row r="370" spans="1:4" ht="14.4" thickTop="1" x14ac:dyDescent="0.3">
      <c r="A370" s="58">
        <f t="shared" si="7"/>
        <v>49167</v>
      </c>
      <c r="D370" s="59"/>
    </row>
    <row r="371" spans="1:4" ht="14.4" thickBot="1" x14ac:dyDescent="0.35">
      <c r="A371" s="105">
        <f t="shared" si="7"/>
        <v>49181</v>
      </c>
      <c r="B371" s="106"/>
      <c r="C371" s="106"/>
      <c r="D371" s="71"/>
    </row>
    <row r="372" spans="1:4" ht="14.4" thickTop="1" x14ac:dyDescent="0.3"/>
  </sheetData>
  <sheetProtection algorithmName="SHA-512" hashValue="p3tKgowMwQozcOaNDdoB0f7mV8ZMxtTRsR1Bx7HVkVRGNVPy2vp4kIKzLJjZ5AA5GbooVNWMUr+ljC/6tOy78Q==" saltValue="edaQIPN+Oztk58lCS8Aul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2EF87-AA7D-4886-9F70-6AF940E40EFD}">
  <dimension ref="A1:E19"/>
  <sheetViews>
    <sheetView workbookViewId="0">
      <selection activeCell="C2" sqref="C2"/>
    </sheetView>
  </sheetViews>
  <sheetFormatPr defaultColWidth="8.88671875" defaultRowHeight="10.199999999999999" x14ac:dyDescent="0.2"/>
  <cols>
    <col min="1" max="16384" width="8.88671875" style="34"/>
  </cols>
  <sheetData>
    <row r="1" spans="1:5" ht="13.2" x14ac:dyDescent="0.2">
      <c r="A1" s="33"/>
    </row>
    <row r="2" spans="1:5" ht="13.2" x14ac:dyDescent="0.2">
      <c r="A2" s="33" t="s">
        <v>26</v>
      </c>
      <c r="C2" s="34" t="s">
        <v>30</v>
      </c>
      <c r="D2" s="34">
        <v>0.28000000000000003</v>
      </c>
      <c r="E2" s="34">
        <f>D2/100</f>
        <v>2.8000000000000004E-3</v>
      </c>
    </row>
    <row r="3" spans="1:5" ht="13.2" x14ac:dyDescent="0.2">
      <c r="A3" s="33" t="s">
        <v>33</v>
      </c>
      <c r="C3" s="34" t="s">
        <v>34</v>
      </c>
      <c r="D3" s="34">
        <v>2.69</v>
      </c>
      <c r="E3" s="34">
        <f t="shared" ref="E3:E5" si="0">D3/100</f>
        <v>2.69E-2</v>
      </c>
    </row>
    <row r="4" spans="1:5" ht="13.2" x14ac:dyDescent="0.2">
      <c r="A4" s="33" t="s">
        <v>31</v>
      </c>
      <c r="C4" s="34" t="s">
        <v>35</v>
      </c>
      <c r="D4" s="34">
        <v>2.6</v>
      </c>
      <c r="E4" s="34">
        <f t="shared" si="0"/>
        <v>2.6000000000000002E-2</v>
      </c>
    </row>
    <row r="5" spans="1:5" ht="13.2" x14ac:dyDescent="0.2">
      <c r="A5" s="33"/>
      <c r="C5" s="34" t="s">
        <v>36</v>
      </c>
      <c r="D5" s="34">
        <v>3.19</v>
      </c>
      <c r="E5" s="34">
        <f t="shared" si="0"/>
        <v>3.1899999999999998E-2</v>
      </c>
    </row>
    <row r="6" spans="1:5" ht="13.2" x14ac:dyDescent="0.2">
      <c r="A6" s="33" t="s">
        <v>24</v>
      </c>
    </row>
    <row r="7" spans="1:5" ht="13.2" x14ac:dyDescent="0.2">
      <c r="A7" s="33" t="s">
        <v>25</v>
      </c>
    </row>
    <row r="8" spans="1:5" ht="13.2" x14ac:dyDescent="0.2">
      <c r="A8" s="33"/>
    </row>
    <row r="9" spans="1:5" ht="13.2" x14ac:dyDescent="0.2">
      <c r="A9" s="33" t="s">
        <v>28</v>
      </c>
    </row>
    <row r="10" spans="1:5" ht="13.2" x14ac:dyDescent="0.2">
      <c r="A10" s="33" t="s">
        <v>29</v>
      </c>
    </row>
    <row r="11" spans="1:5" ht="13.2" x14ac:dyDescent="0.2">
      <c r="A11" s="33"/>
    </row>
    <row r="12" spans="1:5" ht="13.2" x14ac:dyDescent="0.2">
      <c r="A12" s="33"/>
    </row>
    <row r="13" spans="1:5" ht="13.2" x14ac:dyDescent="0.2">
      <c r="A13" s="33" t="s">
        <v>27</v>
      </c>
    </row>
    <row r="14" spans="1:5" ht="13.2" x14ac:dyDescent="0.2">
      <c r="A14" s="33" t="s">
        <v>32</v>
      </c>
    </row>
    <row r="15" spans="1:5" ht="13.2" x14ac:dyDescent="0.2">
      <c r="A15" s="33"/>
    </row>
    <row r="16" spans="1:5" ht="13.2" x14ac:dyDescent="0.2">
      <c r="A16" s="33"/>
    </row>
    <row r="17" spans="1:1" ht="13.2" x14ac:dyDescent="0.2">
      <c r="A17" s="33" t="s">
        <v>28</v>
      </c>
    </row>
    <row r="18" spans="1:1" ht="13.2" x14ac:dyDescent="0.2">
      <c r="A18" s="35" t="s">
        <v>29</v>
      </c>
    </row>
    <row r="19" spans="1:1" ht="13.2" x14ac:dyDescent="0.2">
      <c r="A19" s="35"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Budget Approval Form</vt:lpstr>
      <vt:lpstr>3 Year Cap Exp.</vt:lpstr>
      <vt:lpstr>Salary Spreadsheet Template</vt:lpstr>
      <vt:lpstr>20-21 Scale</vt:lpstr>
      <vt:lpstr>Pay Dates</vt:lpstr>
      <vt:lpstr>Lists</vt:lpstr>
      <vt:lpstr>'3 Year Cap Exp.'!Print_Area</vt:lpstr>
      <vt:lpstr>'Budget Approval Form'!Print_Area</vt:lpstr>
      <vt:lpstr>'Salary Spreadsheet Template'!Print_Area</vt:lpstr>
      <vt:lpstr>YesNo</vt:lpstr>
    </vt:vector>
  </TitlesOfParts>
  <Company>Archdiocese of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Singer</dc:creator>
  <cp:lastModifiedBy>Zelik.Jenny</cp:lastModifiedBy>
  <cp:lastPrinted>2019-02-27T13:26:31Z</cp:lastPrinted>
  <dcterms:created xsi:type="dcterms:W3CDTF">1998-07-17T20:23:48Z</dcterms:created>
  <dcterms:modified xsi:type="dcterms:W3CDTF">2024-03-06T13:34:29Z</dcterms:modified>
</cp:coreProperties>
</file>